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575" firstSheet="4" activeTab="9"/>
  </bookViews>
  <sheets>
    <sheet name="fölap" sheetId="1" r:id="rId1"/>
    <sheet name="Működési, felhalmozási" sheetId="2" r:id="rId2"/>
    <sheet name="működési bevételek" sheetId="3" r:id="rId3"/>
    <sheet name="Felhalmozási bevétel" sheetId="4" r:id="rId4"/>
    <sheet name="Int.műk.bev.4." sheetId="5" r:id="rId5"/>
    <sheet name="Kiadások szakfeladatonkénit öss" sheetId="6" r:id="rId6"/>
    <sheet name="10-11-12as" sheetId="7" r:id="rId7"/>
    <sheet name="Beruházás6-a" sheetId="8" r:id="rId8"/>
    <sheet name="Felújítás6-b" sheetId="9" r:id="rId9"/>
    <sheet name="KÖK" sheetId="10" r:id="rId10"/>
  </sheets>
  <definedNames/>
  <calcPr fullCalcOnLoad="1"/>
</workbook>
</file>

<file path=xl/sharedStrings.xml><?xml version="1.0" encoding="utf-8"?>
<sst xmlns="http://schemas.openxmlformats.org/spreadsheetml/2006/main" count="616" uniqueCount="400">
  <si>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</si>
  <si>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</si>
  <si>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</si>
  <si>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</si>
  <si>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</si>
  <si>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</si>
  <si>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</si>
  <si>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</si>
  <si>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</si>
  <si>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</si>
  <si>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</si>
  <si>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</si>
  <si>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</si>
  <si>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</si>
  <si>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</si>
  <si>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</si>
  <si>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</si>
  <si>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</si>
  <si>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</si>
  <si>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</si>
  <si>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</si>
  <si>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</si>
  <si>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</si>
  <si>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</si>
  <si>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</si>
  <si>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</si>
  <si>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</si>
  <si>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</si>
  <si>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</si>
  <si>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</si>
  <si>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</si>
  <si>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</si>
  <si>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</si>
  <si>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</si>
  <si>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Felújítás  megnevezése</t>
  </si>
  <si>
    <t>Sor-
szám</t>
  </si>
  <si>
    <t>Tárgyi eszközök, immateriális javak értékesítése</t>
  </si>
  <si>
    <t>Hitelek, kölcsönök kiadásai</t>
  </si>
  <si>
    <t>Felújítás</t>
  </si>
  <si>
    <t>Pénzügyi befektetések kiadásai</t>
  </si>
  <si>
    <t>Társadalom- és szociálpolitikai juttatások</t>
  </si>
  <si>
    <t>Egyéb folyó kiadások</t>
  </si>
  <si>
    <t>Előző évi pénzmaradvány</t>
  </si>
  <si>
    <t>IV.  Hitelek kamatai</t>
  </si>
  <si>
    <t>V. Egyéb kiadások</t>
  </si>
  <si>
    <t>3.1.</t>
  </si>
  <si>
    <t>3.2.</t>
  </si>
  <si>
    <t>4.1.</t>
  </si>
  <si>
    <t>4.2.</t>
  </si>
  <si>
    <t>4.3.</t>
  </si>
  <si>
    <t>5.1.</t>
  </si>
  <si>
    <t>6.1.</t>
  </si>
  <si>
    <t>8.1.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</si>
  <si>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</si>
  <si>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</si>
  <si>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</si>
  <si>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</si>
  <si>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</si>
  <si>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</si>
  <si>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</si>
  <si>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6.2.2.</t>
  </si>
  <si>
    <t>6.2.3.</t>
  </si>
  <si>
    <t>VI. Finanszírozási bevételek (8.1+8.2)</t>
  </si>
  <si>
    <t>10.2.</t>
  </si>
  <si>
    <t>10.1.</t>
  </si>
  <si>
    <t>1.1.</t>
  </si>
  <si>
    <t>1.2.</t>
  </si>
  <si>
    <t>1.3.</t>
  </si>
  <si>
    <t>1.4.</t>
  </si>
  <si>
    <t>1.6.</t>
  </si>
  <si>
    <t>1.7.</t>
  </si>
  <si>
    <t>2.1.</t>
  </si>
  <si>
    <t>2.2.</t>
  </si>
  <si>
    <t>V. Tám. kölcs. visszatér. igénybev., értékp. bev. (7.1+7.2)</t>
  </si>
  <si>
    <t>Cél- címzett támogatás</t>
  </si>
  <si>
    <t>Támogatásértékű működési kiadás</t>
  </si>
  <si>
    <t>Felhalmozási célú pénzeszközátadás államháztartáson kívülre</t>
  </si>
  <si>
    <t>6.4.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</si>
  <si>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</si>
  <si>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</si>
  <si>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</si>
  <si>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</si>
  <si>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</si>
  <si>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</si>
  <si>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</si>
  <si>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</si>
  <si>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</si>
  <si>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I. Folyó (működési) kiadások (1.1+…+1.12)</t>
  </si>
  <si>
    <t>4.4.</t>
  </si>
  <si>
    <t>4.5.</t>
  </si>
  <si>
    <t>4.6.</t>
  </si>
  <si>
    <t>4.7.</t>
  </si>
  <si>
    <t>Működési célú pénzmaradvány átadás</t>
  </si>
  <si>
    <t>Felhalmozási célú pénzmaradvány átadás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</si>
  <si>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</si>
  <si>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</si>
  <si>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</si>
  <si>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</si>
  <si>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Dologi  kiadások*</t>
  </si>
  <si>
    <t>Felújítás*</t>
  </si>
  <si>
    <t>Intézményi beruházási kiadások*</t>
  </si>
  <si>
    <t>Működési célú pénzeszköz átvétel államháztartáson kívülről*</t>
  </si>
  <si>
    <t xml:space="preserve">Támogatásértékű felhalmozási bevételek </t>
  </si>
  <si>
    <t>Garancia és kezességvállalásból származó kifizetés</t>
  </si>
  <si>
    <t>Felhalm. célú pénzeszk. átvétel államháztartáson kívülről*</t>
  </si>
  <si>
    <t>Fejlesztési célú támogatások (4.7.1+…+4.7.3)*</t>
  </si>
  <si>
    <t>Fejlesztési és vis maior támogatás</t>
  </si>
  <si>
    <t>Egyéb fejlesztési támogatás</t>
  </si>
  <si>
    <t>III. Tartalékok (3.1+...+3.2)</t>
  </si>
  <si>
    <t>Mogyorósbánya Község Önkormányzat</t>
  </si>
  <si>
    <t>e.Ft</t>
  </si>
  <si>
    <t>e. Ft</t>
  </si>
  <si>
    <t>Mogyorósbánya Község Önkormányzatának</t>
  </si>
  <si>
    <t>Intézmények működési bevételeinek részletezése</t>
  </si>
  <si>
    <t>Bérleti díj</t>
  </si>
  <si>
    <t>Kiszámlázott</t>
  </si>
  <si>
    <t>Bank</t>
  </si>
  <si>
    <t>Bevétele</t>
  </si>
  <si>
    <t>Szolg bevétele</t>
  </si>
  <si>
    <t>Kamat</t>
  </si>
  <si>
    <t>Önkormányzati Igazgatás</t>
  </si>
  <si>
    <t>Köztemető</t>
  </si>
  <si>
    <t>Művelődési Ház</t>
  </si>
  <si>
    <t>juttatás</t>
  </si>
  <si>
    <t>e Ft</t>
  </si>
  <si>
    <t>kiadások</t>
  </si>
  <si>
    <t xml:space="preserve">               Támogatás értékű működési kiadás</t>
  </si>
  <si>
    <t>Körjegyzőségnek átadott pénzeszköz</t>
  </si>
  <si>
    <t>Működési célú Pénzeszköz átadás</t>
  </si>
  <si>
    <t>Államháztartáson kívülre</t>
  </si>
  <si>
    <t>Kisebbségi Önkormányzati támogatás összesen:</t>
  </si>
  <si>
    <t>Önkormányzat támogatásai:</t>
  </si>
  <si>
    <t xml:space="preserve">    - Zenekar támogatása</t>
  </si>
  <si>
    <t>Támogatások mindösszesen:</t>
  </si>
  <si>
    <t>10. sz. melléklet</t>
  </si>
  <si>
    <t xml:space="preserve">Önkormányzat által folyósított </t>
  </si>
  <si>
    <t>Társadalom és szociálpolitikai juttatások</t>
  </si>
  <si>
    <t>Lakásfenntartási támogatás</t>
  </si>
  <si>
    <t>Ellátások összesen:</t>
  </si>
  <si>
    <t xml:space="preserve">Személyi </t>
  </si>
  <si>
    <t>Munkaadót</t>
  </si>
  <si>
    <t>Beruházás</t>
  </si>
  <si>
    <t xml:space="preserve"> ügyeletre átadott pénzeszköz</t>
  </si>
  <si>
    <t>logopédiai szolgálat</t>
  </si>
  <si>
    <t>Kölcsön</t>
  </si>
  <si>
    <t>3. számú melléklet</t>
  </si>
  <si>
    <t>4.számú melléklet</t>
  </si>
  <si>
    <t>5/b. számú melléklet</t>
  </si>
  <si>
    <t>11. sz. melléklet</t>
  </si>
  <si>
    <t>12. sz. melléklet</t>
  </si>
  <si>
    <t xml:space="preserve">     felhalmozásitartalék</t>
  </si>
  <si>
    <t xml:space="preserve">    kommunális adó bevétele</t>
  </si>
  <si>
    <t xml:space="preserve">    iparűzési adó bevétele</t>
  </si>
  <si>
    <t xml:space="preserve">   gépjárműadó</t>
  </si>
  <si>
    <t>Bírságok, pótlékok,</t>
  </si>
  <si>
    <t>Talajterhelési dij</t>
  </si>
  <si>
    <t>3.1.1</t>
  </si>
  <si>
    <t>3.1.2</t>
  </si>
  <si>
    <t>3.3</t>
  </si>
  <si>
    <t>3.4.</t>
  </si>
  <si>
    <t>3.4.1</t>
  </si>
  <si>
    <t>3.4.2</t>
  </si>
  <si>
    <t>Tárgyieszközök, immateriális javak értékesítése</t>
  </si>
  <si>
    <t>Támogatásértékű működési bevételek</t>
  </si>
  <si>
    <t>6.2</t>
  </si>
  <si>
    <t>Támogatás HOLCÍMTŐL pályázati keret</t>
  </si>
  <si>
    <t>Központosított előirányzatokból támogatás (KÖK)</t>
  </si>
  <si>
    <t>I/2. Önkormányzat sajátos műk. bevételei (3.1+3.5)*</t>
  </si>
  <si>
    <t>4.8.</t>
  </si>
  <si>
    <t>Normatív kötött felhasználású támogatás</t>
  </si>
  <si>
    <t>6.2.4</t>
  </si>
  <si>
    <t>Többcélú kistérségi társulástól átvett pénzeszköz</t>
  </si>
  <si>
    <t>IV. Véglegesen átvett pénzeszközök (6.1….+6.5)</t>
  </si>
  <si>
    <t>4.9.</t>
  </si>
  <si>
    <t>4.10.</t>
  </si>
  <si>
    <t>4.10.1.</t>
  </si>
  <si>
    <t>4.10.2</t>
  </si>
  <si>
    <t>4.10.3.</t>
  </si>
  <si>
    <t>II. Támogatások, kiegészítések (4.1+…+4.10)</t>
  </si>
  <si>
    <t xml:space="preserve">    - Közalapítvány támogatása</t>
  </si>
  <si>
    <t>Véglegesen átvett pénzeszköz</t>
  </si>
  <si>
    <t>Kölcsön törlesztés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</si>
  <si>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</si>
  <si>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</si>
  <si>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</si>
  <si>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</si>
  <si>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</si>
  <si>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</si>
  <si>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</si>
  <si>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 tartalék</t>
  </si>
  <si>
    <t>Tartalék</t>
  </si>
  <si>
    <t>2010. évi előirányzat</t>
  </si>
  <si>
    <t>2010 évi</t>
  </si>
  <si>
    <t xml:space="preserve">   felhalmozási tartalék</t>
  </si>
  <si>
    <t>iskola tej</t>
  </si>
  <si>
    <t>Katica alap</t>
  </si>
  <si>
    <t>CÉDE óvoda felújítása</t>
  </si>
  <si>
    <t>Óvoda felújítás CÉDE felüli része</t>
  </si>
  <si>
    <t>DEMA Projekt- Szőlő sor vízelvezetés és útépítés eng terv</t>
  </si>
  <si>
    <t xml:space="preserve">Energiaterv BT Felszabadulás út vezeték kiváltás </t>
  </si>
  <si>
    <t>DeMA Projekt- Szőlő sor villamosvezeték kiváltás</t>
  </si>
  <si>
    <t>Többcélú kistérségi társulástól átvett p. (könyvtár)</t>
  </si>
  <si>
    <t>6.2.5</t>
  </si>
  <si>
    <t>6.3.</t>
  </si>
  <si>
    <t>Mozgókönyvtár szoftver beszerzése</t>
  </si>
  <si>
    <t>2010 évi előirányzatból pályazti rész</t>
  </si>
  <si>
    <t>2010 évi előirányzatból önrész</t>
  </si>
  <si>
    <t xml:space="preserve">    -Roma KHT támogatása</t>
  </si>
  <si>
    <t xml:space="preserve">    - Asztalitenisz Club   támogatása</t>
  </si>
  <si>
    <t>Játszótér ( 2823 e FT kistérségi alapból)</t>
  </si>
  <si>
    <t>2010 előtti teljesítés</t>
  </si>
  <si>
    <t>2010 év előtti teljesítés</t>
  </si>
  <si>
    <t>2009. évi előirányzatból önrész</t>
  </si>
  <si>
    <t>2010. évi előirányzatból pályázati rész</t>
  </si>
  <si>
    <t xml:space="preserve">     működési tartalék ( program terv kiadásai)</t>
  </si>
  <si>
    <t>Támogatás HOLCÍMTŐL 15 évi keret 2 évi összeg</t>
  </si>
  <si>
    <t xml:space="preserve">  Támogatások,kiegészítések</t>
  </si>
  <si>
    <t>Mozgókönyvtár számítógép beszerzése</t>
  </si>
  <si>
    <t>Tát Nagyközség Önkorm.óvoda  társulásra átadott pénzeszköz</t>
  </si>
  <si>
    <t>Tát Nagyközség Önkorm. Iskola társulásra átadott pénzeszköz</t>
  </si>
  <si>
    <t>Szennyvíztisztító telep felúítása</t>
  </si>
  <si>
    <t xml:space="preserve">Központosított CÉDE pályázat  </t>
  </si>
  <si>
    <t xml:space="preserve">2010. évi költségvetésének </t>
  </si>
  <si>
    <t xml:space="preserve"> </t>
  </si>
  <si>
    <t>2010. évi költségvetésének</t>
  </si>
  <si>
    <t>KDOP-4.1.1/E-09-2009-0003 Mogyorós patak-Felszabadulás út-csőbehelyezése</t>
  </si>
  <si>
    <t>Arany János út vízjogi engedélyezési terve (Partner Mérnöki iroda)</t>
  </si>
  <si>
    <t>Szőlősor út közvilágítás bővítése (Alfa-C KFT)</t>
  </si>
  <si>
    <t>6.2.1</t>
  </si>
  <si>
    <t>6.2.2</t>
  </si>
  <si>
    <t>KDOP-4.1-1)E-2009-0003 Felszab út csőbehelyezés</t>
  </si>
  <si>
    <t>módosított</t>
  </si>
  <si>
    <t>előirányzat</t>
  </si>
  <si>
    <t xml:space="preserve">Rendszeres szociális segély                                           </t>
  </si>
  <si>
    <t xml:space="preserve">Rendelkezésre állási támogatás                                    </t>
  </si>
  <si>
    <t xml:space="preserve">Egyszeri gyermekvédelmi támogat                       </t>
  </si>
  <si>
    <t xml:space="preserve">Normatív ápolási díj                                                          </t>
  </si>
  <si>
    <t xml:space="preserve">Méltányossági ápolási díj                                             </t>
  </si>
  <si>
    <t xml:space="preserve">Temetési segély                                                                           </t>
  </si>
  <si>
    <t xml:space="preserve">Közgyógy ellátás                                                                       </t>
  </si>
  <si>
    <t xml:space="preserve">rendkívüli gyermekvédelmi támogatás                                              </t>
  </si>
  <si>
    <t xml:space="preserve">Átmeneti Szociális Segély                                                       </t>
  </si>
  <si>
    <t xml:space="preserve">Mozgáskorlátozottak támogatása                        </t>
  </si>
  <si>
    <t>Önkormányzatok sajátos felhalmozási és tőkebev</t>
  </si>
  <si>
    <t>5/a. számú melléklet</t>
  </si>
  <si>
    <t>I. Működési célú (folyó) bevételek, működési célú (folyó) kiadások mérlege
(Önkormányzati szinten)</t>
  </si>
  <si>
    <t>Int. működési bevételek</t>
  </si>
  <si>
    <t>Önkormányzatok sajátos működési bevételei</t>
  </si>
  <si>
    <t>Munkaadókat terhelő járulék</t>
  </si>
  <si>
    <t>Támogatások, kiegészítések</t>
  </si>
  <si>
    <t>EU támogatás</t>
  </si>
  <si>
    <t>Támogatásértékű műk.kiadás</t>
  </si>
  <si>
    <t>Non-profit szervek támogatása</t>
  </si>
  <si>
    <t>Társadalom- és szociálpol. jutt.</t>
  </si>
  <si>
    <t>Végelegesen átvett pénzeszköz</t>
  </si>
  <si>
    <t>tartalék</t>
  </si>
  <si>
    <t>2010 évi előirányzat</t>
  </si>
  <si>
    <t xml:space="preserve"> Kiadások összesítése</t>
  </si>
  <si>
    <t>Dologi-folyókiadás</t>
  </si>
  <si>
    <t>Támogatásértékű</t>
  </si>
  <si>
    <t>Társadalom és</t>
  </si>
  <si>
    <t>Működéscélú</t>
  </si>
  <si>
    <t>terhelő járulékok</t>
  </si>
  <si>
    <t xml:space="preserve"> kiadás</t>
  </si>
  <si>
    <t>szociálpol juttat.</t>
  </si>
  <si>
    <t>E</t>
  </si>
  <si>
    <t>M</t>
  </si>
  <si>
    <t xml:space="preserve"> Közutak,hídak üzemeltetése</t>
  </si>
  <si>
    <t>nem lakóingatlan bérbeadása</t>
  </si>
  <si>
    <t xml:space="preserve"> Önkormányzati ig. tev</t>
  </si>
  <si>
    <t>Települési Kisebbségi önk</t>
  </si>
  <si>
    <t>Közvilágítás</t>
  </si>
  <si>
    <t xml:space="preserve"> Város és községgazdálkodás</t>
  </si>
  <si>
    <t xml:space="preserve"> Adó beszedés,adóellenörzése</t>
  </si>
  <si>
    <t>Önkormányzatok elszámolása</t>
  </si>
  <si>
    <t>Háziorvosi szolgálat</t>
  </si>
  <si>
    <t xml:space="preserve"> Rendszeres szociális segély</t>
  </si>
  <si>
    <t xml:space="preserve"> Lakás Fenntartási normatíva</t>
  </si>
  <si>
    <t>Ápolási díj alanyi jogon</t>
  </si>
  <si>
    <t xml:space="preserve"> Ápolási díj méltányossági </t>
  </si>
  <si>
    <t xml:space="preserve"> Rendszeres gyermekvédelmi </t>
  </si>
  <si>
    <t xml:space="preserve"> Átmeneti segély</t>
  </si>
  <si>
    <t xml:space="preserve"> Temetési segély</t>
  </si>
  <si>
    <t>Kiegészítő gyermekv. tám.</t>
  </si>
  <si>
    <t xml:space="preserve"> Rendkivüli gyermekv tám</t>
  </si>
  <si>
    <t xml:space="preserve"> Mozgáskorl közlekedési tám</t>
  </si>
  <si>
    <t>Eseti pénzbeli ellátás</t>
  </si>
  <si>
    <t>Közgyógy igazolvány</t>
  </si>
  <si>
    <t>Közcélú foglalkoztatás</t>
  </si>
  <si>
    <t>Közhasznú foglalkoztatás</t>
  </si>
  <si>
    <t>Közművelődési tevékenység</t>
  </si>
  <si>
    <t>Köztemető fenntartás</t>
  </si>
  <si>
    <t>önkormányzati jogalkotás</t>
  </si>
  <si>
    <t>Művelődési ház (kiviteli terv, közbeszerzés, egyéb)</t>
  </si>
  <si>
    <t>pénzeszköz át</t>
  </si>
  <si>
    <t>UMVP pályázat játszótér felújítás</t>
  </si>
  <si>
    <t xml:space="preserve">   UMVP pályázat játszótér felújítás</t>
  </si>
  <si>
    <t>6.1.1</t>
  </si>
  <si>
    <t>közlekedési támogatás</t>
  </si>
  <si>
    <t>Óvoda felújítás CÉDE műszaki ellenőrzése (Szénási Gábor)</t>
  </si>
  <si>
    <t>DeMA Projekt- Szőlő sor légvezeték kiváltás vezetékjogi változási vázrajz</t>
  </si>
  <si>
    <t>2010.06.24 Módosított előirányzat</t>
  </si>
  <si>
    <t>nyári étkeztetés</t>
  </si>
  <si>
    <t>2010.06.24  módosított     előirányzat</t>
  </si>
  <si>
    <t>6.1.2</t>
  </si>
  <si>
    <t>Kisebbségi Önkormányzat támogatása</t>
  </si>
  <si>
    <t>Munkaügyi központ támogatása</t>
  </si>
  <si>
    <t>Előző évi költségvetés kiegészítése</t>
  </si>
  <si>
    <t>Eredeti előirányzat</t>
  </si>
  <si>
    <t>Módosított előriányzat</t>
  </si>
  <si>
    <t>Nem lakóing bérbeadása</t>
  </si>
  <si>
    <t xml:space="preserve">    - borverseny támogatása</t>
  </si>
  <si>
    <t>2010. 06.24 módosított     előirányzat</t>
  </si>
  <si>
    <t>17. számú melléklet</t>
  </si>
  <si>
    <t>Kisebbségi Önkormányzat</t>
  </si>
  <si>
    <t xml:space="preserve">I. Önkormányzat működési bevételei </t>
  </si>
  <si>
    <t>II. Támogatások, kiegészítések (2.1+…+2.3)</t>
  </si>
  <si>
    <t>Központi támogatás</t>
  </si>
  <si>
    <t>Egyéb</t>
  </si>
  <si>
    <t>III. Felhalmozási és tőkejellegű bevételek (3.1+…+3.3)</t>
  </si>
  <si>
    <t>Önkormányzatok sajátos felhalmozási és tőkebevételei</t>
  </si>
  <si>
    <t>Pénzügyi befektetések bevételei</t>
  </si>
  <si>
    <t>IV. Véglegesen átvett pénzeszközök (4.1+...+4.4)</t>
  </si>
  <si>
    <t xml:space="preserve">Támogatásértékű működési bevételek </t>
  </si>
  <si>
    <t>Működési célú pénzeszköz átvétel államháztartáson kívülről</t>
  </si>
  <si>
    <t>Felhalmozási célú pénzeszk. átvétel államháztartáson kívülről</t>
  </si>
  <si>
    <t>V. Tám. kölcs. visszatér. igénybev., értékp. bev. (5.1+5.2)</t>
  </si>
  <si>
    <t>FOLYÓ BEVÉTELEK ÖSSZESEN: (1+2+3+4+5)</t>
  </si>
  <si>
    <t>Előző évi várható pénzmaradvány igénybevétele (7.1.+7.2)</t>
  </si>
  <si>
    <t>BEVÉTELEK ÖSSZESEN: (6+7)</t>
  </si>
  <si>
    <t>I. Folyó (működési) kiadások (1.1+…+1.6)</t>
  </si>
  <si>
    <t>Dologi  kiadások</t>
  </si>
  <si>
    <t>II. Felhalmozási és tőke jellegű kiadások (2.1+…+2.4)</t>
  </si>
  <si>
    <t>Támogatásértékű felhalmozási kiadás</t>
  </si>
  <si>
    <t>III. Tartalékok (3.1+3.2)</t>
  </si>
  <si>
    <t>IV. Egyéb kiadások</t>
  </si>
  <si>
    <t>KIADÁSOK ÖSSZESEN: (1+2+3+4)</t>
  </si>
  <si>
    <t>2 1</t>
  </si>
  <si>
    <t>2 2</t>
  </si>
  <si>
    <t>2 3</t>
  </si>
  <si>
    <t>3 1</t>
  </si>
  <si>
    <t>3 2</t>
  </si>
  <si>
    <t>3 3</t>
  </si>
  <si>
    <t>4 1</t>
  </si>
  <si>
    <t>4 2</t>
  </si>
  <si>
    <t>4 3</t>
  </si>
  <si>
    <t>4 4</t>
  </si>
  <si>
    <t>5 1</t>
  </si>
  <si>
    <t>5 2</t>
  </si>
  <si>
    <t>7 1</t>
  </si>
  <si>
    <t>7 2</t>
  </si>
  <si>
    <t>1 1</t>
  </si>
  <si>
    <t>1 2</t>
  </si>
  <si>
    <t>1 3</t>
  </si>
  <si>
    <t>1 4</t>
  </si>
  <si>
    <t>1 5</t>
  </si>
  <si>
    <t>1 6</t>
  </si>
  <si>
    <t>2 4</t>
  </si>
  <si>
    <t>Eredeti</t>
  </si>
  <si>
    <t>Módosított</t>
  </si>
  <si>
    <t>9/b számú melléklet</t>
  </si>
  <si>
    <t>9/a számú melléklet</t>
  </si>
  <si>
    <t>VII.FOLYÓ BEVÉTELEK ÖSSZESEN: (1+4+5+6+7+8)</t>
  </si>
  <si>
    <t>VIII.Előző évi várható pénzmaradvány igénybevétele (10.1.+10.2)</t>
  </si>
  <si>
    <t xml:space="preserve">IX.Forráshiány </t>
  </si>
  <si>
    <t xml:space="preserve"> VII.KIADÁSOK ÖSSZESEN: (1+2+3+4+5+6)</t>
  </si>
  <si>
    <t>VI. Finanszírozási kiadások (6.1)</t>
  </si>
  <si>
    <t>III. Felhalmozási és tőkejellegű bevételek (5.1)*</t>
  </si>
  <si>
    <t>11.</t>
  </si>
  <si>
    <t>X. BEVÉTELEK ÖSSZESEN: (9+10+11)</t>
  </si>
  <si>
    <t xml:space="preserve">   átengedett központi adó szja</t>
  </si>
  <si>
    <t>rendelet módosítása</t>
  </si>
  <si>
    <t>Felhalmozási hitel felvétel</t>
  </si>
  <si>
    <t>2010.09.15  módosított     előirányzat</t>
  </si>
  <si>
    <t xml:space="preserve">Vis maior támogatás </t>
  </si>
  <si>
    <t>Petőfi Sándor út játszótér feletti rész vízáteresz   (Árkádok)</t>
  </si>
  <si>
    <t>Játszótér pótmunkák ( NordFest KFT)</t>
  </si>
  <si>
    <t>KDOP-4.1.1/E-09-2009-0003 Mogyorós patak-Felszabadulás út-csőbehelyezése közbeszerzés lebonyolítása (Csíky és társa KFT)</t>
  </si>
  <si>
    <t>2010. évi Költségvetésének</t>
  </si>
  <si>
    <t>2010.09.15 Módosított előirányzat</t>
  </si>
  <si>
    <t>2010. 09.15 módosított     előirányzat</t>
  </si>
  <si>
    <t>Hitel felvétel</t>
  </si>
  <si>
    <t xml:space="preserve">Kisebbségi Önkormányzat támogatása </t>
  </si>
  <si>
    <t>Megyei Önkormányzati támogatás</t>
  </si>
  <si>
    <t>hitel vissza fizetés</t>
  </si>
  <si>
    <t xml:space="preserve">  vis-maior támogatása</t>
  </si>
  <si>
    <t>6.1.3</t>
  </si>
  <si>
    <t>gyermekvédelmi támogatás</t>
  </si>
  <si>
    <t>rendeletmódosítása</t>
  </si>
  <si>
    <t>rendelt módosítása</t>
  </si>
  <si>
    <t>2010 év beruházáis kiadásai</t>
  </si>
  <si>
    <t>pályázati rész</t>
  </si>
  <si>
    <t>2010 év utáni költségvetést terhelő beruházás</t>
  </si>
  <si>
    <t>2010 évi költségvetést terhelő felújítások</t>
  </si>
  <si>
    <t>2010 év itáni költségvetést terhelő felújítások</t>
  </si>
  <si>
    <t>IKSZT Művelődési otthon pályázat</t>
  </si>
  <si>
    <t>pályazti rész</t>
  </si>
  <si>
    <t>2011. évi előirányzatból önrész</t>
  </si>
  <si>
    <t>2011. évi előirányzat</t>
  </si>
  <si>
    <t>2010 évi teljesítés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</si>
</sst>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m/d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vertAlign val="superscript"/>
      <sz val="8"/>
      <name val="Times New Roman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6"/>
      <name val="Times New Roman CE"/>
      <family val="1"/>
    </font>
    <font>
      <sz val="6"/>
      <name val="Times New Roman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1" xfId="57" applyNumberFormat="1" applyFont="1" applyFill="1" applyBorder="1" applyAlignment="1" applyProtection="1">
      <alignment vertical="center" wrapText="1"/>
      <protection locked="0"/>
    </xf>
    <xf numFmtId="164" fontId="10" fillId="0" borderId="12" xfId="57" applyNumberFormat="1" applyFont="1" applyFill="1" applyBorder="1" applyAlignment="1" applyProtection="1">
      <alignment vertical="center" wrapText="1"/>
      <protection locked="0"/>
    </xf>
    <xf numFmtId="0" fontId="11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3" xfId="57" applyNumberFormat="1" applyFont="1" applyFill="1" applyBorder="1" applyAlignment="1" applyProtection="1">
      <alignment vertical="center" wrapText="1"/>
      <protection locked="0"/>
    </xf>
    <xf numFmtId="49" fontId="10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57" applyFont="1" applyFill="1" applyBorder="1" applyAlignment="1" applyProtection="1">
      <alignment horizontal="left" vertical="center" wrapText="1" indent="2"/>
      <protection/>
    </xf>
    <xf numFmtId="0" fontId="10" fillId="0" borderId="10" xfId="57" applyFont="1" applyFill="1" applyBorder="1" applyAlignment="1" applyProtection="1">
      <alignment horizontal="left" inden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13" fillId="0" borderId="0" xfId="57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6" xfId="0" applyNumberFormat="1" applyFont="1" applyFill="1" applyBorder="1" applyAlignment="1">
      <alignment horizontal="centerContinuous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57" applyNumberFormat="1" applyFont="1" applyFill="1">
      <alignment/>
      <protection/>
    </xf>
    <xf numFmtId="0" fontId="0" fillId="0" borderId="0" xfId="0" applyAlignment="1">
      <alignment horizontal="right"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Fill="1">
      <alignment/>
      <protection/>
    </xf>
    <xf numFmtId="44" fontId="18" fillId="0" borderId="19" xfId="59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4" fontId="18" fillId="0" borderId="15" xfId="59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0" fillId="0" borderId="10" xfId="59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9" fillId="0" borderId="1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33" borderId="27" xfId="0" applyFont="1" applyFill="1" applyBorder="1" applyAlignment="1">
      <alignment/>
    </xf>
    <xf numFmtId="3" fontId="17" fillId="33" borderId="27" xfId="0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wrapText="1"/>
    </xf>
    <xf numFmtId="0" fontId="0" fillId="33" borderId="0" xfId="57" applyFont="1" applyFill="1">
      <alignment/>
      <protection/>
    </xf>
    <xf numFmtId="0" fontId="4" fillId="0" borderId="0" xfId="0" applyFont="1" applyAlignment="1">
      <alignment horizontal="right"/>
    </xf>
    <xf numFmtId="0" fontId="0" fillId="0" borderId="20" xfId="0" applyBorder="1" applyAlignment="1">
      <alignment/>
    </xf>
    <xf numFmtId="0" fontId="17" fillId="33" borderId="28" xfId="0" applyFont="1" applyFill="1" applyBorder="1" applyAlignment="1">
      <alignment/>
    </xf>
    <xf numFmtId="164" fontId="0" fillId="0" borderId="14" xfId="0" applyNumberFormat="1" applyFill="1" applyBorder="1" applyAlignment="1">
      <alignment horizontal="left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7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0" xfId="57" applyFont="1" applyFill="1" applyBorder="1" applyAlignment="1" applyProtection="1">
      <alignment vertical="center" wrapText="1"/>
      <protection/>
    </xf>
    <xf numFmtId="1" fontId="10" fillId="0" borderId="10" xfId="57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57" applyFont="1" applyFill="1" applyBorder="1" applyAlignment="1" applyProtection="1">
      <alignment horizontal="left" vertical="center" wrapText="1" indent="1"/>
      <protection/>
    </xf>
    <xf numFmtId="3" fontId="0" fillId="0" borderId="10" xfId="59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9" fillId="0" borderId="10" xfId="57" applyFont="1" applyFill="1" applyBorder="1" applyAlignment="1" applyProtection="1">
      <alignment horizontal="left" vertical="center" wrapText="1" indent="1"/>
      <protection/>
    </xf>
    <xf numFmtId="49" fontId="9" fillId="34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34" borderId="10" xfId="57" applyFont="1" applyFill="1" applyBorder="1" applyAlignment="1" applyProtection="1">
      <alignment horizontal="left" vertical="center" wrapText="1" indent="1"/>
      <protection/>
    </xf>
    <xf numFmtId="164" fontId="9" fillId="34" borderId="10" xfId="57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20" xfId="57" applyFont="1" applyFill="1" applyBorder="1" applyAlignment="1" applyProtection="1">
      <alignment horizontal="center" vertical="center" wrapText="1"/>
      <protection/>
    </xf>
    <xf numFmtId="0" fontId="5" fillId="0" borderId="31" xfId="57" applyFont="1" applyFill="1" applyBorder="1" applyAlignment="1" applyProtection="1">
      <alignment horizontal="center" vertical="center" wrapText="1"/>
      <protection/>
    </xf>
    <xf numFmtId="0" fontId="9" fillId="0" borderId="15" xfId="57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horizontal="right" vertical="center"/>
    </xf>
    <xf numFmtId="164" fontId="9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left" vertical="center" wrapText="1" indent="1"/>
    </xf>
    <xf numFmtId="164" fontId="9" fillId="0" borderId="25" xfId="0" applyNumberFormat="1" applyFont="1" applyFill="1" applyBorder="1" applyAlignment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horizontal="right" vertical="center" wrapText="1"/>
      <protection/>
    </xf>
    <xf numFmtId="164" fontId="5" fillId="0" borderId="31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0" fontId="10" fillId="34" borderId="10" xfId="57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9" fillId="34" borderId="10" xfId="57" applyNumberFormat="1" applyFont="1" applyFill="1" applyBorder="1" applyAlignment="1" applyProtection="1">
      <alignment vertical="center" wrapText="1"/>
      <protection/>
    </xf>
    <xf numFmtId="164" fontId="9" fillId="34" borderId="10" xfId="5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35" borderId="0" xfId="0" applyNumberFormat="1" applyFill="1" applyBorder="1" applyAlignment="1">
      <alignment vertical="center" wrapText="1"/>
    </xf>
    <xf numFmtId="164" fontId="3" fillId="35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4" fontId="19" fillId="0" borderId="3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Continuous" vertical="center" wrapText="1"/>
    </xf>
    <xf numFmtId="164" fontId="5" fillId="0" borderId="35" xfId="0" applyNumberFormat="1" applyFont="1" applyFill="1" applyBorder="1" applyAlignment="1">
      <alignment horizontal="centerContinuous" vertical="center" wrapText="1"/>
    </xf>
    <xf numFmtId="0" fontId="5" fillId="0" borderId="36" xfId="57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39" xfId="0" applyNumberFormat="1" applyFont="1" applyFill="1" applyBorder="1" applyAlignment="1" applyProtection="1">
      <alignment horizontal="right" vertical="center" wrapText="1"/>
      <protection/>
    </xf>
    <xf numFmtId="164" fontId="5" fillId="0" borderId="40" xfId="0" applyNumberFormat="1" applyFont="1" applyFill="1" applyBorder="1" applyAlignment="1">
      <alignment horizontal="centerContinuous" vertical="center" wrapText="1"/>
    </xf>
    <xf numFmtId="164" fontId="5" fillId="0" borderId="41" xfId="0" applyNumberFormat="1" applyFont="1" applyFill="1" applyBorder="1" applyAlignment="1">
      <alignment horizontal="centerContinuous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164" fontId="5" fillId="0" borderId="42" xfId="0" applyNumberFormat="1" applyFont="1" applyFill="1" applyBorder="1" applyAlignment="1">
      <alignment horizontal="centerContinuous" vertical="center" wrapText="1"/>
    </xf>
    <xf numFmtId="164" fontId="0" fillId="0" borderId="43" xfId="0" applyNumberForma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horizontal="right" vertical="center" wrapText="1" indent="1"/>
    </xf>
    <xf numFmtId="164" fontId="0" fillId="0" borderId="26" xfId="0" applyNumberFormat="1" applyFill="1" applyBorder="1" applyAlignment="1">
      <alignment vertical="center" wrapText="1"/>
    </xf>
    <xf numFmtId="0" fontId="4" fillId="0" borderId="0" xfId="57" applyFont="1" applyFill="1" applyAlignment="1">
      <alignment/>
      <protection/>
    </xf>
    <xf numFmtId="3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6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>
      <alignment horizontal="left" vertical="center" wrapText="1" indent="1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>
      <alignment horizontal="left" vertical="center" wrapText="1" inden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left" vertical="center" wrapText="1" indent="1"/>
    </xf>
    <xf numFmtId="164" fontId="9" fillId="0" borderId="47" xfId="0" applyNumberFormat="1" applyFont="1" applyFill="1" applyBorder="1" applyAlignment="1">
      <alignment horizontal="right" vertical="center" wrapText="1" indent="1"/>
    </xf>
    <xf numFmtId="164" fontId="9" fillId="0" borderId="48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21" fillId="0" borderId="37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168" fontId="22" fillId="0" borderId="10" xfId="56" applyNumberFormat="1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7" fillId="0" borderId="5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52" xfId="0" applyFont="1" applyBorder="1" applyAlignment="1">
      <alignment horizontal="center"/>
    </xf>
    <xf numFmtId="0" fontId="21" fillId="0" borderId="19" xfId="0" applyFont="1" applyBorder="1" applyAlignment="1">
      <alignment/>
    </xf>
    <xf numFmtId="164" fontId="9" fillId="35" borderId="10" xfId="57" applyNumberFormat="1" applyFont="1" applyFill="1" applyBorder="1" applyAlignment="1" applyProtection="1">
      <alignment horizontal="right" vertical="center" wrapText="1"/>
      <protection/>
    </xf>
    <xf numFmtId="164" fontId="59" fillId="34" borderId="10" xfId="57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3" fontId="17" fillId="35" borderId="0" xfId="59" applyNumberFormat="1" applyFont="1" applyFill="1" applyBorder="1" applyAlignment="1">
      <alignment vertical="center"/>
    </xf>
    <xf numFmtId="0" fontId="17" fillId="35" borderId="0" xfId="59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8" fillId="4" borderId="10" xfId="0" applyFont="1" applyFill="1" applyBorder="1" applyAlignment="1">
      <alignment vertical="center"/>
    </xf>
    <xf numFmtId="3" fontId="17" fillId="4" borderId="10" xfId="59" applyNumberFormat="1" applyFont="1" applyFill="1" applyBorder="1" applyAlignment="1">
      <alignment vertical="center"/>
    </xf>
    <xf numFmtId="0" fontId="17" fillId="4" borderId="10" xfId="59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10" fillId="0" borderId="51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/>
    </xf>
    <xf numFmtId="0" fontId="9" fillId="2" borderId="14" xfId="57" applyFont="1" applyFill="1" applyBorder="1" applyAlignment="1" applyProtection="1">
      <alignment horizontal="left" vertical="center" wrapText="1" indent="1"/>
      <protection/>
    </xf>
    <xf numFmtId="0" fontId="9" fillId="2" borderId="10" xfId="57" applyFont="1" applyFill="1" applyBorder="1" applyAlignment="1" applyProtection="1">
      <alignment horizontal="left" vertical="center" wrapText="1" indent="1"/>
      <protection/>
    </xf>
    <xf numFmtId="164" fontId="9" fillId="2" borderId="10" xfId="57" applyNumberFormat="1" applyFont="1" applyFill="1" applyBorder="1" applyAlignment="1" applyProtection="1">
      <alignment horizontal="right" vertical="center" wrapText="1"/>
      <protection/>
    </xf>
    <xf numFmtId="0" fontId="12" fillId="2" borderId="10" xfId="57" applyFont="1" applyFill="1" applyBorder="1" applyAlignment="1" applyProtection="1">
      <alignment horizontal="left" vertical="center" wrapText="1" indent="1"/>
      <protection/>
    </xf>
    <xf numFmtId="49" fontId="10" fillId="2" borderId="14" xfId="57" applyNumberFormat="1" applyFont="1" applyFill="1" applyBorder="1" applyAlignment="1" applyProtection="1">
      <alignment horizontal="left" vertical="center" wrapText="1" indent="1"/>
      <protection/>
    </xf>
    <xf numFmtId="0" fontId="11" fillId="2" borderId="10" xfId="57" applyFont="1" applyFill="1" applyBorder="1" applyAlignment="1" applyProtection="1">
      <alignment horizontal="left" vertical="center" wrapText="1" indent="1"/>
      <protection/>
    </xf>
    <xf numFmtId="0" fontId="9" fillId="2" borderId="10" xfId="57" applyFont="1" applyFill="1" applyBorder="1" applyAlignment="1" applyProtection="1">
      <alignment vertical="center" wrapText="1"/>
      <protection/>
    </xf>
    <xf numFmtId="164" fontId="9" fillId="2" borderId="10" xfId="57" applyNumberFormat="1" applyFont="1" applyFill="1" applyBorder="1" applyAlignment="1" applyProtection="1">
      <alignment vertical="center" wrapText="1"/>
      <protection/>
    </xf>
    <xf numFmtId="164" fontId="9" fillId="2" borderId="10" xfId="57" applyNumberFormat="1" applyFont="1" applyFill="1" applyBorder="1" applyAlignment="1" applyProtection="1">
      <alignment vertical="center" wrapText="1"/>
      <protection locked="0"/>
    </xf>
    <xf numFmtId="49" fontId="9" fillId="2" borderId="14" xfId="57" applyNumberFormat="1" applyFont="1" applyFill="1" applyBorder="1" applyAlignment="1" applyProtection="1">
      <alignment horizontal="left" vertical="center" wrapText="1" indent="1"/>
      <protection/>
    </xf>
    <xf numFmtId="0" fontId="9" fillId="2" borderId="25" xfId="57" applyFont="1" applyFill="1" applyBorder="1" applyAlignment="1" applyProtection="1">
      <alignment horizontal="left" vertical="center" wrapText="1" indent="1"/>
      <protection/>
    </xf>
    <xf numFmtId="0" fontId="5" fillId="2" borderId="32" xfId="57" applyFont="1" applyFill="1" applyBorder="1" applyAlignment="1" applyProtection="1">
      <alignment vertical="center" wrapText="1"/>
      <protection/>
    </xf>
    <xf numFmtId="164" fontId="9" fillId="2" borderId="32" xfId="57" applyNumberFormat="1" applyFont="1" applyFill="1" applyBorder="1" applyAlignment="1" applyProtection="1">
      <alignment vertical="center" wrapText="1"/>
      <protection locked="0"/>
    </xf>
    <xf numFmtId="0" fontId="5" fillId="2" borderId="32" xfId="57" applyFont="1" applyFill="1" applyBorder="1" applyAlignment="1" applyProtection="1">
      <alignment horizontal="left" vertical="center" wrapText="1" indent="1"/>
      <protection/>
    </xf>
    <xf numFmtId="164" fontId="9" fillId="2" borderId="32" xfId="57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Border="1" applyAlignment="1">
      <alignment horizontal="left"/>
    </xf>
    <xf numFmtId="0" fontId="15" fillId="0" borderId="46" xfId="0" applyFont="1" applyBorder="1" applyAlignment="1">
      <alignment/>
    </xf>
    <xf numFmtId="0" fontId="8" fillId="35" borderId="19" xfId="0" applyFont="1" applyFill="1" applyBorder="1" applyAlignment="1">
      <alignment/>
    </xf>
    <xf numFmtId="0" fontId="9" fillId="0" borderId="24" xfId="57" applyFont="1" applyFill="1" applyBorder="1" applyAlignment="1" applyProtection="1">
      <alignment horizontal="center" vertical="center" wrapText="1"/>
      <protection/>
    </xf>
    <xf numFmtId="164" fontId="9" fillId="2" borderId="11" xfId="57" applyNumberFormat="1" applyFont="1" applyFill="1" applyBorder="1" applyAlignment="1" applyProtection="1">
      <alignment horizontal="right" vertical="center" wrapText="1"/>
      <protection/>
    </xf>
    <xf numFmtId="164" fontId="9" fillId="34" borderId="11" xfId="57" applyNumberFormat="1" applyFont="1" applyFill="1" applyBorder="1" applyAlignment="1" applyProtection="1">
      <alignment horizontal="right" vertical="center" wrapText="1"/>
      <protection/>
    </xf>
    <xf numFmtId="164" fontId="9" fillId="35" borderId="11" xfId="57" applyNumberFormat="1" applyFont="1" applyFill="1" applyBorder="1" applyAlignment="1" applyProtection="1">
      <alignment horizontal="right" vertical="center" wrapText="1"/>
      <protection/>
    </xf>
    <xf numFmtId="164" fontId="59" fillId="34" borderId="11" xfId="57" applyNumberFormat="1" applyFont="1" applyFill="1" applyBorder="1" applyAlignment="1" applyProtection="1">
      <alignment horizontal="right" vertical="center" wrapText="1"/>
      <protection/>
    </xf>
    <xf numFmtId="164" fontId="9" fillId="2" borderId="26" xfId="57" applyNumberFormat="1" applyFont="1" applyFill="1" applyBorder="1" applyAlignment="1" applyProtection="1">
      <alignment horizontal="right" vertical="center" wrapText="1"/>
      <protection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35" borderId="10" xfId="0" applyNumberFormat="1" applyFont="1" applyFill="1" applyBorder="1" applyAlignment="1" applyProtection="1">
      <alignment vertical="center" wrapText="1"/>
      <protection locked="0"/>
    </xf>
    <xf numFmtId="164" fontId="8" fillId="35" borderId="19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164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 applyProtection="1">
      <alignment horizontal="center" vertical="center" wrapText="1"/>
      <protection/>
    </xf>
    <xf numFmtId="164" fontId="10" fillId="35" borderId="19" xfId="0" applyNumberFormat="1" applyFont="1" applyFill="1" applyBorder="1" applyAlignment="1" applyProtection="1">
      <alignment vertical="center" wrapText="1"/>
      <protection/>
    </xf>
    <xf numFmtId="164" fontId="5" fillId="0" borderId="13" xfId="0" applyNumberFormat="1" applyFont="1" applyFill="1" applyBorder="1" applyAlignment="1">
      <alignment horizontal="left" vertical="center" wrapText="1"/>
    </xf>
    <xf numFmtId="164" fontId="9" fillId="0" borderId="54" xfId="0" applyNumberFormat="1" applyFont="1" applyFill="1" applyBorder="1" applyAlignment="1" applyProtection="1">
      <alignment vertical="center" wrapText="1"/>
      <protection/>
    </xf>
    <xf numFmtId="164" fontId="9" fillId="35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4" fontId="18" fillId="0" borderId="0" xfId="59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3" fontId="0" fillId="0" borderId="0" xfId="59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59" applyNumberFormat="1" applyFont="1" applyBorder="1" applyAlignment="1">
      <alignment vertical="center"/>
    </xf>
    <xf numFmtId="164" fontId="10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3" fillId="35" borderId="0" xfId="0" applyNumberFormat="1" applyFont="1" applyFill="1" applyBorder="1" applyAlignment="1">
      <alignment vertical="center"/>
    </xf>
    <xf numFmtId="3" fontId="61" fillId="0" borderId="37" xfId="0" applyNumberFormat="1" applyFont="1" applyFill="1" applyBorder="1" applyAlignment="1" applyProtection="1">
      <alignment vertical="center" wrapText="1"/>
      <protection locked="0"/>
    </xf>
    <xf numFmtId="3" fontId="10" fillId="35" borderId="37" xfId="0" applyNumberFormat="1" applyFont="1" applyFill="1" applyBorder="1" applyAlignment="1" applyProtection="1">
      <alignment vertical="center" wrapText="1"/>
      <protection locked="0"/>
    </xf>
    <xf numFmtId="3" fontId="61" fillId="35" borderId="37" xfId="0" applyNumberFormat="1" applyFont="1" applyFill="1" applyBorder="1" applyAlignment="1" applyProtection="1">
      <alignment vertical="center" wrapText="1"/>
      <protection locked="0"/>
    </xf>
    <xf numFmtId="164" fontId="10" fillId="35" borderId="37" xfId="0" applyNumberFormat="1" applyFont="1" applyFill="1" applyBorder="1" applyAlignment="1" applyProtection="1">
      <alignment vertical="center" wrapText="1"/>
      <protection locked="0"/>
    </xf>
    <xf numFmtId="164" fontId="10" fillId="35" borderId="38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44" fontId="4" fillId="0" borderId="0" xfId="59" applyFont="1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5" borderId="10" xfId="0" applyNumberFormat="1" applyFont="1" applyFill="1" applyBorder="1" applyAlignment="1" applyProtection="1">
      <alignment vertical="center" wrapText="1"/>
      <protection/>
    </xf>
    <xf numFmtId="0" fontId="20" fillId="33" borderId="0" xfId="57" applyFont="1" applyFill="1" applyAlignment="1">
      <alignment horizontal="center"/>
      <protection/>
    </xf>
    <xf numFmtId="0" fontId="20" fillId="33" borderId="0" xfId="57" applyFont="1" applyFill="1" applyAlignment="1">
      <alignment horizontal="center"/>
      <protection/>
    </xf>
    <xf numFmtId="164" fontId="4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4" fontId="4" fillId="0" borderId="0" xfId="59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dologi kiadás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PageLayoutView="0" workbookViewId="0" topLeftCell="A5">
      <selection activeCell="L19" sqref="L19"/>
    </sheetView>
  </sheetViews>
  <sheetFormatPr defaultColWidth="9.00390625" defaultRowHeight="12.75"/>
  <cols>
    <col min="1" max="16384" width="9.375" style="14" customWidth="1"/>
  </cols>
  <sheetData>
    <row r="1" ht="15.75" customHeight="1"/>
    <row r="2" ht="15.75" customHeight="1"/>
    <row r="3" ht="37.5" customHeight="1"/>
    <row r="4" s="16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s="1" customFormat="1" ht="12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s="1" customFormat="1" ht="3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s="1" customFormat="1" ht="18.75" customHeight="1">
      <c r="A12" s="275" t="s">
        <v>109</v>
      </c>
      <c r="B12" s="275"/>
      <c r="C12" s="275"/>
      <c r="D12" s="275"/>
      <c r="E12" s="275"/>
      <c r="F12" s="275"/>
      <c r="G12" s="275"/>
      <c r="H12" s="275"/>
      <c r="I12" s="275"/>
      <c r="J12" s="275"/>
    </row>
    <row r="13" spans="1:10" s="1" customFormat="1" ht="12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" customFormat="1" ht="21.75" customHeight="1">
      <c r="A14" s="275" t="s">
        <v>222</v>
      </c>
      <c r="B14" s="275"/>
      <c r="C14" s="275"/>
      <c r="D14" s="275"/>
      <c r="E14" s="275"/>
      <c r="F14" s="275"/>
      <c r="G14" s="275"/>
      <c r="H14" s="275"/>
      <c r="I14" s="275"/>
      <c r="J14" s="275"/>
    </row>
    <row r="15" spans="1:10" s="1" customFormat="1" ht="12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1" customFormat="1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" customFormat="1" ht="18" customHeight="1">
      <c r="A17" s="276" t="s">
        <v>388</v>
      </c>
      <c r="B17" s="276"/>
      <c r="C17" s="276"/>
      <c r="D17" s="276"/>
      <c r="E17" s="276"/>
      <c r="F17" s="276"/>
      <c r="G17" s="276"/>
      <c r="H17" s="276"/>
      <c r="I17" s="276"/>
      <c r="J17" s="276"/>
    </row>
    <row r="18" spans="1:10" s="1" customFormat="1" ht="12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s="1" customFormat="1" ht="12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17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16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7:J1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2" max="2" width="56.625" style="0" bestFit="1" customWidth="1"/>
    <col min="3" max="3" width="13.875" style="0" customWidth="1"/>
    <col min="4" max="4" width="10.125" style="0" customWidth="1"/>
  </cols>
  <sheetData>
    <row r="1" spans="3:4" ht="12.75">
      <c r="C1" s="312" t="s">
        <v>313</v>
      </c>
      <c r="D1" s="312"/>
    </row>
    <row r="2" spans="1:4" ht="12.75">
      <c r="A2" s="309" t="s">
        <v>314</v>
      </c>
      <c r="B2" s="309"/>
      <c r="C2" s="309"/>
      <c r="D2" s="309"/>
    </row>
    <row r="3" spans="1:4" ht="12.75">
      <c r="A3" s="309" t="s">
        <v>378</v>
      </c>
      <c r="B3" s="309"/>
      <c r="C3" s="309"/>
      <c r="D3" s="309"/>
    </row>
    <row r="4" spans="1:4" ht="12.75">
      <c r="A4" s="309" t="s">
        <v>371</v>
      </c>
      <c r="B4" s="309"/>
      <c r="C4" s="309"/>
      <c r="D4" s="309"/>
    </row>
    <row r="5" spans="1:4" ht="12.75">
      <c r="A5" s="204"/>
      <c r="B5" s="204"/>
      <c r="C5" s="204"/>
      <c r="D5" s="204"/>
    </row>
    <row r="6" spans="1:4" ht="12.75">
      <c r="A6" s="309" t="s">
        <v>0</v>
      </c>
      <c r="B6" s="309"/>
      <c r="C6" s="309"/>
      <c r="D6" s="309"/>
    </row>
    <row r="8" spans="1:4" ht="14.25" customHeight="1">
      <c r="A8" s="310" t="s">
        <v>1</v>
      </c>
      <c r="B8" s="310" t="s">
        <v>2</v>
      </c>
      <c r="C8" s="208" t="s">
        <v>358</v>
      </c>
      <c r="D8" s="261" t="s">
        <v>359</v>
      </c>
    </row>
    <row r="9" spans="1:4" ht="14.25" customHeight="1">
      <c r="A9" s="311"/>
      <c r="B9" s="311"/>
      <c r="C9" s="209" t="s">
        <v>232</v>
      </c>
      <c r="D9" s="262" t="s">
        <v>232</v>
      </c>
    </row>
    <row r="10" spans="1:4" ht="12.75">
      <c r="A10" s="183">
        <v>1</v>
      </c>
      <c r="B10" s="183">
        <v>2</v>
      </c>
      <c r="C10" s="183">
        <v>3</v>
      </c>
      <c r="D10" s="183">
        <v>4</v>
      </c>
    </row>
    <row r="11" spans="1:4" ht="12.75">
      <c r="A11" s="47" t="s">
        <v>3</v>
      </c>
      <c r="B11" s="47" t="s">
        <v>315</v>
      </c>
      <c r="C11" s="47"/>
      <c r="D11" s="47"/>
    </row>
    <row r="12" spans="1:4" ht="12.75">
      <c r="A12" s="47" t="s">
        <v>4</v>
      </c>
      <c r="B12" s="47" t="s">
        <v>316</v>
      </c>
      <c r="C12" s="47">
        <v>555</v>
      </c>
      <c r="D12" s="47">
        <v>555</v>
      </c>
    </row>
    <row r="13" spans="1:4" ht="12.75">
      <c r="A13" s="205" t="s">
        <v>337</v>
      </c>
      <c r="B13" s="47" t="s">
        <v>317</v>
      </c>
      <c r="C13" s="47">
        <v>555</v>
      </c>
      <c r="D13" s="47">
        <v>731</v>
      </c>
    </row>
    <row r="14" spans="1:4" ht="12.75">
      <c r="A14" s="47" t="s">
        <v>338</v>
      </c>
      <c r="B14" s="47" t="s">
        <v>383</v>
      </c>
      <c r="C14" s="47"/>
      <c r="D14" s="47">
        <v>300</v>
      </c>
    </row>
    <row r="15" spans="1:4" ht="12.75">
      <c r="A15" s="47" t="s">
        <v>339</v>
      </c>
      <c r="B15" s="47" t="s">
        <v>318</v>
      </c>
      <c r="C15" s="47"/>
      <c r="D15" s="47"/>
    </row>
    <row r="16" spans="1:4" ht="12.75">
      <c r="A16" s="47" t="s">
        <v>5</v>
      </c>
      <c r="B16" s="47" t="s">
        <v>319</v>
      </c>
      <c r="C16" s="47"/>
      <c r="D16" s="47"/>
    </row>
    <row r="17" spans="1:4" ht="12.75">
      <c r="A17" s="205" t="s">
        <v>340</v>
      </c>
      <c r="B17" s="47" t="s">
        <v>36</v>
      </c>
      <c r="C17" s="47"/>
      <c r="D17" s="47"/>
    </row>
    <row r="18" spans="1:4" ht="12.75">
      <c r="A18" s="205" t="s">
        <v>341</v>
      </c>
      <c r="B18" s="47" t="s">
        <v>320</v>
      </c>
      <c r="C18" s="47"/>
      <c r="D18" s="47"/>
    </row>
    <row r="19" spans="1:4" ht="12.75">
      <c r="A19" s="205" t="s">
        <v>342</v>
      </c>
      <c r="B19" s="47" t="s">
        <v>321</v>
      </c>
      <c r="C19" s="47"/>
      <c r="D19" s="47"/>
    </row>
    <row r="20" spans="1:4" ht="12.75">
      <c r="A20" s="47" t="s">
        <v>6</v>
      </c>
      <c r="B20" s="47" t="s">
        <v>322</v>
      </c>
      <c r="C20" s="47"/>
      <c r="D20" s="47"/>
    </row>
    <row r="21" spans="1:4" ht="12.75">
      <c r="A21" s="205" t="s">
        <v>343</v>
      </c>
      <c r="B21" s="47" t="s">
        <v>323</v>
      </c>
      <c r="C21" s="47"/>
      <c r="D21" s="47"/>
    </row>
    <row r="22" spans="1:4" ht="12.75">
      <c r="A22" s="205" t="s">
        <v>344</v>
      </c>
      <c r="B22" s="47" t="s">
        <v>102</v>
      </c>
      <c r="C22" s="47"/>
      <c r="D22" s="47"/>
    </row>
    <row r="23" spans="1:4" ht="12.75">
      <c r="A23" s="205" t="s">
        <v>345</v>
      </c>
      <c r="B23" s="47" t="s">
        <v>324</v>
      </c>
      <c r="C23" s="47"/>
      <c r="D23" s="47"/>
    </row>
    <row r="24" spans="1:4" ht="12.75">
      <c r="A24" s="205" t="s">
        <v>346</v>
      </c>
      <c r="B24" s="47" t="s">
        <v>325</v>
      </c>
      <c r="C24" s="47"/>
      <c r="D24" s="47"/>
    </row>
    <row r="25" spans="1:4" ht="12.75">
      <c r="A25" s="47" t="s">
        <v>7</v>
      </c>
      <c r="B25" s="47" t="s">
        <v>326</v>
      </c>
      <c r="C25" s="47"/>
      <c r="D25" s="47"/>
    </row>
    <row r="26" spans="1:4" ht="12.75">
      <c r="A26" s="205" t="s">
        <v>347</v>
      </c>
      <c r="B26" s="47" t="s">
        <v>56</v>
      </c>
      <c r="C26" s="47"/>
      <c r="D26" s="47"/>
    </row>
    <row r="27" spans="1:4" ht="12.75">
      <c r="A27" s="205" t="s">
        <v>348</v>
      </c>
      <c r="B27" s="47" t="s">
        <v>55</v>
      </c>
      <c r="C27" s="47"/>
      <c r="D27" s="47"/>
    </row>
    <row r="28" spans="1:4" ht="12.75">
      <c r="A28" s="47" t="s">
        <v>8</v>
      </c>
      <c r="B28" s="47" t="s">
        <v>327</v>
      </c>
      <c r="C28" s="47">
        <v>555</v>
      </c>
      <c r="D28" s="47">
        <f>SUM(D13:D27)</f>
        <v>1031</v>
      </c>
    </row>
    <row r="29" spans="1:4" ht="12.75">
      <c r="A29" s="47" t="s">
        <v>9</v>
      </c>
      <c r="B29" s="47" t="s">
        <v>328</v>
      </c>
      <c r="C29" s="47">
        <v>12</v>
      </c>
      <c r="D29" s="47">
        <v>12</v>
      </c>
    </row>
    <row r="30" spans="1:4" ht="12.75">
      <c r="A30" s="205" t="s">
        <v>349</v>
      </c>
      <c r="B30" s="47" t="s">
        <v>57</v>
      </c>
      <c r="C30" s="47">
        <v>12</v>
      </c>
      <c r="D30" s="47">
        <v>12</v>
      </c>
    </row>
    <row r="31" spans="1:4" ht="12.75">
      <c r="A31" s="205" t="s">
        <v>350</v>
      </c>
      <c r="B31" s="47" t="s">
        <v>58</v>
      </c>
      <c r="C31" s="47"/>
      <c r="D31" s="47"/>
    </row>
    <row r="32" spans="1:4" ht="12.75">
      <c r="A32" s="47" t="s">
        <v>10</v>
      </c>
      <c r="B32" s="47" t="s">
        <v>329</v>
      </c>
      <c r="C32" s="47">
        <f>SUM(C28:C29)</f>
        <v>567</v>
      </c>
      <c r="D32" s="47">
        <f>SUM(D28:D29)</f>
        <v>1043</v>
      </c>
    </row>
    <row r="34" spans="1:4" ht="12.75">
      <c r="A34" s="309" t="s">
        <v>14</v>
      </c>
      <c r="B34" s="309"/>
      <c r="C34" s="309"/>
      <c r="D34" s="309"/>
    </row>
    <row r="35" spans="1:5" ht="12.75">
      <c r="A35" s="310" t="s">
        <v>1</v>
      </c>
      <c r="B35" s="310" t="s">
        <v>2</v>
      </c>
      <c r="C35" s="208" t="s">
        <v>358</v>
      </c>
      <c r="D35" s="206" t="s">
        <v>359</v>
      </c>
      <c r="E35" s="203"/>
    </row>
    <row r="36" spans="1:4" ht="12.75">
      <c r="A36" s="311"/>
      <c r="B36" s="311"/>
      <c r="C36" s="209" t="s">
        <v>232</v>
      </c>
      <c r="D36" s="207" t="s">
        <v>232</v>
      </c>
    </row>
    <row r="37" spans="1:4" ht="12.75">
      <c r="A37" s="210">
        <v>1</v>
      </c>
      <c r="B37" s="210">
        <v>2</v>
      </c>
      <c r="C37" s="210">
        <v>3</v>
      </c>
      <c r="D37" s="210">
        <v>4</v>
      </c>
    </row>
    <row r="38" spans="1:4" ht="12.75">
      <c r="A38" s="47" t="s">
        <v>3</v>
      </c>
      <c r="B38" s="47" t="s">
        <v>330</v>
      </c>
      <c r="C38" s="47">
        <v>567</v>
      </c>
      <c r="D38" s="47"/>
    </row>
    <row r="39" spans="1:4" ht="12.75">
      <c r="A39" s="205" t="s">
        <v>351</v>
      </c>
      <c r="B39" s="47" t="s">
        <v>16</v>
      </c>
      <c r="C39" s="47"/>
      <c r="D39" s="47"/>
    </row>
    <row r="40" spans="1:4" ht="12.75">
      <c r="A40" s="205" t="s">
        <v>352</v>
      </c>
      <c r="B40" s="47" t="s">
        <v>17</v>
      </c>
      <c r="C40" s="47"/>
      <c r="D40" s="47"/>
    </row>
    <row r="41" spans="1:4" ht="12.75">
      <c r="A41" s="205" t="s">
        <v>353</v>
      </c>
      <c r="B41" s="47" t="s">
        <v>331</v>
      </c>
      <c r="C41" s="47">
        <v>516</v>
      </c>
      <c r="D41" s="47">
        <v>672</v>
      </c>
    </row>
    <row r="42" spans="1:4" ht="12.75">
      <c r="A42" s="205" t="s">
        <v>354</v>
      </c>
      <c r="B42" s="47" t="s">
        <v>41</v>
      </c>
      <c r="C42" s="47">
        <v>51</v>
      </c>
      <c r="D42" s="47">
        <v>51</v>
      </c>
    </row>
    <row r="43" spans="1:4" ht="12.75">
      <c r="A43" s="205" t="s">
        <v>355</v>
      </c>
      <c r="B43" s="47" t="s">
        <v>75</v>
      </c>
      <c r="C43" s="47"/>
      <c r="D43" s="47">
        <v>320</v>
      </c>
    </row>
    <row r="44" spans="1:4" ht="12.75">
      <c r="A44" s="205" t="s">
        <v>356</v>
      </c>
      <c r="B44" s="47" t="s">
        <v>79</v>
      </c>
      <c r="C44" s="47"/>
      <c r="D44" s="47"/>
    </row>
    <row r="45" spans="1:4" ht="12.75">
      <c r="A45" s="47" t="s">
        <v>4</v>
      </c>
      <c r="B45" s="47" t="s">
        <v>332</v>
      </c>
      <c r="C45" s="47"/>
      <c r="D45" s="47"/>
    </row>
    <row r="46" spans="1:4" ht="12.75">
      <c r="A46" s="205" t="s">
        <v>337</v>
      </c>
      <c r="B46" s="47" t="s">
        <v>99</v>
      </c>
      <c r="C46" s="47"/>
      <c r="D46" s="47"/>
    </row>
    <row r="47" spans="1:4" ht="12.75">
      <c r="A47" s="205" t="s">
        <v>338</v>
      </c>
      <c r="B47" s="47" t="s">
        <v>100</v>
      </c>
      <c r="C47" s="47"/>
      <c r="D47" s="47"/>
    </row>
    <row r="48" spans="1:4" ht="12.75">
      <c r="A48" s="205" t="s">
        <v>339</v>
      </c>
      <c r="B48" s="47" t="s">
        <v>333</v>
      </c>
      <c r="C48" s="47"/>
      <c r="D48" s="47"/>
    </row>
    <row r="49" spans="1:4" ht="12.75">
      <c r="A49" s="205" t="s">
        <v>357</v>
      </c>
      <c r="B49" s="47" t="s">
        <v>76</v>
      </c>
      <c r="C49" s="47"/>
      <c r="D49" s="47"/>
    </row>
    <row r="50" spans="1:4" ht="12.75">
      <c r="A50" s="47" t="s">
        <v>5</v>
      </c>
      <c r="B50" s="47" t="s">
        <v>334</v>
      </c>
      <c r="C50" s="47"/>
      <c r="D50" s="47"/>
    </row>
    <row r="51" spans="1:4" ht="12.75">
      <c r="A51" s="205" t="s">
        <v>340</v>
      </c>
      <c r="B51" s="47" t="s">
        <v>23</v>
      </c>
      <c r="C51" s="47"/>
      <c r="D51" s="47"/>
    </row>
    <row r="52" spans="1:4" ht="12.75">
      <c r="A52" s="205" t="s">
        <v>341</v>
      </c>
      <c r="B52" s="47" t="s">
        <v>24</v>
      </c>
      <c r="C52" s="47"/>
      <c r="D52" s="47"/>
    </row>
    <row r="53" spans="1:4" ht="12.75">
      <c r="A53" s="47" t="s">
        <v>6</v>
      </c>
      <c r="B53" s="47" t="s">
        <v>335</v>
      </c>
      <c r="C53" s="47"/>
      <c r="D53" s="47"/>
    </row>
    <row r="54" spans="1:4" ht="12.75">
      <c r="A54" s="47" t="s">
        <v>7</v>
      </c>
      <c r="B54" s="47" t="s">
        <v>336</v>
      </c>
      <c r="C54" s="47">
        <f>SUM(C39:C53)</f>
        <v>567</v>
      </c>
      <c r="D54" s="47">
        <f>SUM(D39:D53)</f>
        <v>1043</v>
      </c>
    </row>
  </sheetData>
  <sheetProtection/>
  <mergeCells count="10">
    <mergeCell ref="A4:D4"/>
    <mergeCell ref="B8:B9"/>
    <mergeCell ref="A35:A36"/>
    <mergeCell ref="B35:B36"/>
    <mergeCell ref="A34:D34"/>
    <mergeCell ref="C1:D1"/>
    <mergeCell ref="A2:D2"/>
    <mergeCell ref="A3:D3"/>
    <mergeCell ref="A6:D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E60" sqref="E60"/>
    </sheetView>
  </sheetViews>
  <sheetFormatPr defaultColWidth="9.00390625" defaultRowHeight="12.75"/>
  <cols>
    <col min="1" max="1" width="8.50390625" style="14" customWidth="1"/>
    <col min="2" max="2" width="50.50390625" style="14" customWidth="1"/>
    <col min="3" max="3" width="13.625" style="14" customWidth="1"/>
    <col min="4" max="4" width="14.125" style="14" customWidth="1"/>
    <col min="5" max="5" width="15.00390625" style="14" customWidth="1"/>
    <col min="6" max="16384" width="9.375" style="14" customWidth="1"/>
  </cols>
  <sheetData>
    <row r="1" spans="1:5" ht="15.75">
      <c r="A1" s="36"/>
      <c r="B1" s="36"/>
      <c r="C1" s="36"/>
      <c r="D1" s="279" t="s">
        <v>145</v>
      </c>
      <c r="E1" s="279"/>
    </row>
    <row r="2" spans="1:5" ht="15.75">
      <c r="A2" s="278" t="s">
        <v>109</v>
      </c>
      <c r="B2" s="278"/>
      <c r="C2" s="278"/>
      <c r="D2" s="278"/>
      <c r="E2" s="278"/>
    </row>
    <row r="3" spans="1:5" ht="15.75">
      <c r="A3" s="278" t="s">
        <v>222</v>
      </c>
      <c r="B3" s="278"/>
      <c r="C3" s="278"/>
      <c r="D3" s="278"/>
      <c r="E3" s="278"/>
    </row>
    <row r="4" spans="1:5" ht="15.75">
      <c r="A4" s="278" t="s">
        <v>371</v>
      </c>
      <c r="B4" s="278"/>
      <c r="C4" s="278"/>
      <c r="D4" s="278"/>
      <c r="E4" s="278"/>
    </row>
    <row r="5" spans="1:5" ht="15.75" customHeight="1">
      <c r="A5" s="277" t="s">
        <v>0</v>
      </c>
      <c r="B5" s="277"/>
      <c r="C5" s="277"/>
      <c r="D5" s="277"/>
      <c r="E5" s="277"/>
    </row>
    <row r="6" spans="1:5" ht="11.25" customHeight="1" thickBot="1">
      <c r="A6" s="13"/>
      <c r="B6" s="13"/>
      <c r="C6" s="13"/>
      <c r="D6" s="13"/>
      <c r="E6" s="123"/>
    </row>
    <row r="7" spans="1:5" ht="37.5" customHeight="1" thickBot="1">
      <c r="A7" s="93" t="s">
        <v>35</v>
      </c>
      <c r="B7" s="93" t="s">
        <v>2</v>
      </c>
      <c r="C7" s="93" t="s">
        <v>256</v>
      </c>
      <c r="D7" s="93" t="s">
        <v>303</v>
      </c>
      <c r="E7" s="93" t="s">
        <v>373</v>
      </c>
    </row>
    <row r="8" spans="1:5" s="16" customFormat="1" ht="12" customHeight="1">
      <c r="A8" s="92">
        <v>1</v>
      </c>
      <c r="B8" s="94">
        <v>2</v>
      </c>
      <c r="C8" s="94">
        <v>3</v>
      </c>
      <c r="D8" s="94">
        <v>4</v>
      </c>
      <c r="E8" s="230">
        <v>5</v>
      </c>
    </row>
    <row r="9" spans="1:5" s="1" customFormat="1" ht="12" customHeight="1">
      <c r="A9" s="212" t="s">
        <v>3</v>
      </c>
      <c r="B9" s="213" t="s">
        <v>59</v>
      </c>
      <c r="C9" s="214">
        <f>SUM(C10:C11)</f>
        <v>47077</v>
      </c>
      <c r="D9" s="214">
        <f>SUM(D10:D11)</f>
        <v>47177</v>
      </c>
      <c r="E9" s="231">
        <f>SUM(E10:E11)</f>
        <v>44663</v>
      </c>
    </row>
    <row r="10" spans="1:5" s="1" customFormat="1" ht="12" customHeight="1">
      <c r="A10" s="81" t="s">
        <v>4</v>
      </c>
      <c r="B10" s="84" t="s">
        <v>94</v>
      </c>
      <c r="C10" s="108">
        <v>2720</v>
      </c>
      <c r="D10" s="108">
        <v>2820</v>
      </c>
      <c r="E10" s="232">
        <v>2820</v>
      </c>
    </row>
    <row r="11" spans="1:6" s="1" customFormat="1" ht="12" customHeight="1">
      <c r="A11" s="81" t="s">
        <v>5</v>
      </c>
      <c r="B11" s="84" t="s">
        <v>167</v>
      </c>
      <c r="C11" s="108">
        <f>SUM(C17+C16+C15+C12)</f>
        <v>44357</v>
      </c>
      <c r="D11" s="108">
        <f>SUM(D17+D16+D15+D12)</f>
        <v>44357</v>
      </c>
      <c r="E11" s="232">
        <f>SUM(E17+E16+E15+E12)</f>
        <v>41843</v>
      </c>
      <c r="F11" s="33"/>
    </row>
    <row r="12" spans="1:9" s="1" customFormat="1" ht="12" customHeight="1">
      <c r="A12" s="7" t="s">
        <v>45</v>
      </c>
      <c r="B12" s="2" t="s">
        <v>95</v>
      </c>
      <c r="C12" s="108">
        <v>18921</v>
      </c>
      <c r="D12" s="189">
        <f>SUM(D13:D14)</f>
        <v>18921</v>
      </c>
      <c r="E12" s="233">
        <f>SUM(E13:E14)</f>
        <v>18921</v>
      </c>
      <c r="I12" s="33"/>
    </row>
    <row r="13" spans="1:5" s="1" customFormat="1" ht="12" customHeight="1">
      <c r="A13" s="7" t="s">
        <v>156</v>
      </c>
      <c r="B13" s="2" t="s">
        <v>151</v>
      </c>
      <c r="C13" s="108">
        <v>4921</v>
      </c>
      <c r="D13" s="108">
        <v>4921</v>
      </c>
      <c r="E13" s="232">
        <v>4921</v>
      </c>
    </row>
    <row r="14" spans="1:5" s="1" customFormat="1" ht="12" customHeight="1">
      <c r="A14" s="7" t="s">
        <v>157</v>
      </c>
      <c r="B14" s="2" t="s">
        <v>152</v>
      </c>
      <c r="C14" s="108">
        <v>14000</v>
      </c>
      <c r="D14" s="108">
        <v>14000</v>
      </c>
      <c r="E14" s="232">
        <v>14000</v>
      </c>
    </row>
    <row r="15" spans="1:5" s="1" customFormat="1" ht="12" customHeight="1">
      <c r="A15" s="7" t="s">
        <v>46</v>
      </c>
      <c r="B15" s="2" t="s">
        <v>154</v>
      </c>
      <c r="C15" s="108">
        <v>300</v>
      </c>
      <c r="D15" s="108">
        <v>300</v>
      </c>
      <c r="E15" s="232">
        <v>300</v>
      </c>
    </row>
    <row r="16" spans="1:5" s="1" customFormat="1" ht="12" customHeight="1">
      <c r="A16" s="7" t="s">
        <v>158</v>
      </c>
      <c r="B16" s="2" t="s">
        <v>155</v>
      </c>
      <c r="C16" s="108">
        <v>20</v>
      </c>
      <c r="D16" s="108">
        <v>20</v>
      </c>
      <c r="E16" s="232">
        <v>20</v>
      </c>
    </row>
    <row r="17" spans="1:5" s="1" customFormat="1" ht="12" customHeight="1">
      <c r="A17" s="7" t="s">
        <v>159</v>
      </c>
      <c r="B17" s="2" t="s">
        <v>96</v>
      </c>
      <c r="C17" s="108">
        <v>25116</v>
      </c>
      <c r="D17" s="189">
        <f>SUM(D18:D19)</f>
        <v>25116</v>
      </c>
      <c r="E17" s="233">
        <f>SUM(E18:E19)</f>
        <v>22602</v>
      </c>
    </row>
    <row r="18" spans="1:5" s="1" customFormat="1" ht="12" customHeight="1">
      <c r="A18" s="7" t="s">
        <v>160</v>
      </c>
      <c r="B18" s="2" t="s">
        <v>370</v>
      </c>
      <c r="C18" s="108">
        <v>19116</v>
      </c>
      <c r="D18" s="108">
        <v>19116</v>
      </c>
      <c r="E18" s="232">
        <v>16602</v>
      </c>
    </row>
    <row r="19" spans="1:5" s="1" customFormat="1" ht="12" customHeight="1">
      <c r="A19" s="7" t="s">
        <v>161</v>
      </c>
      <c r="B19" s="2" t="s">
        <v>153</v>
      </c>
      <c r="C19" s="108">
        <v>6000</v>
      </c>
      <c r="D19" s="108">
        <v>6000</v>
      </c>
      <c r="E19" s="232">
        <v>6000</v>
      </c>
    </row>
    <row r="20" spans="1:5" s="1" customFormat="1" ht="12" customHeight="1">
      <c r="A20" s="212" t="s">
        <v>6</v>
      </c>
      <c r="B20" s="213" t="s">
        <v>178</v>
      </c>
      <c r="C20" s="214">
        <f>SUM(C21:C30)</f>
        <v>22093</v>
      </c>
      <c r="D20" s="214">
        <f>SUM(D21:D30)</f>
        <v>11861</v>
      </c>
      <c r="E20" s="231">
        <f>SUM(E21:E30)</f>
        <v>14730</v>
      </c>
    </row>
    <row r="21" spans="1:5" s="1" customFormat="1" ht="12" customHeight="1">
      <c r="A21" s="7" t="s">
        <v>47</v>
      </c>
      <c r="B21" s="2" t="s">
        <v>97</v>
      </c>
      <c r="C21" s="108">
        <v>6594</v>
      </c>
      <c r="D21" s="108">
        <v>6594</v>
      </c>
      <c r="E21" s="232">
        <v>6594</v>
      </c>
    </row>
    <row r="22" spans="1:5" s="1" customFormat="1" ht="12" customHeight="1">
      <c r="A22" s="7" t="s">
        <v>48</v>
      </c>
      <c r="B22" s="2" t="s">
        <v>166</v>
      </c>
      <c r="C22" s="108">
        <v>555</v>
      </c>
      <c r="D22" s="108"/>
      <c r="E22" s="232"/>
    </row>
    <row r="23" spans="1:5" s="1" customFormat="1" ht="12" customHeight="1">
      <c r="A23" s="7" t="s">
        <v>49</v>
      </c>
      <c r="B23" s="2" t="s">
        <v>221</v>
      </c>
      <c r="C23" s="108">
        <v>3649</v>
      </c>
      <c r="D23" s="108">
        <v>3808</v>
      </c>
      <c r="E23" s="232">
        <v>3808</v>
      </c>
    </row>
    <row r="24" spans="1:5" s="1" customFormat="1" ht="12" customHeight="1">
      <c r="A24" s="7" t="s">
        <v>88</v>
      </c>
      <c r="B24" s="2" t="s">
        <v>302</v>
      </c>
      <c r="C24" s="108"/>
      <c r="D24" s="108">
        <v>179</v>
      </c>
      <c r="E24" s="232">
        <v>179</v>
      </c>
    </row>
    <row r="25" spans="1:5" s="1" customFormat="1" ht="12" customHeight="1">
      <c r="A25" s="7" t="s">
        <v>89</v>
      </c>
      <c r="B25" s="2" t="s">
        <v>306</v>
      </c>
      <c r="C25" s="108"/>
      <c r="D25" s="108"/>
      <c r="E25" s="232"/>
    </row>
    <row r="26" spans="1:5" s="1" customFormat="1" ht="12" customHeight="1">
      <c r="A26" s="7" t="s">
        <v>90</v>
      </c>
      <c r="B26" s="2" t="s">
        <v>169</v>
      </c>
      <c r="C26" s="108">
        <v>0</v>
      </c>
      <c r="D26" s="108">
        <v>1280</v>
      </c>
      <c r="E26" s="232">
        <v>1280</v>
      </c>
    </row>
    <row r="27" spans="1:5" s="1" customFormat="1" ht="12" customHeight="1">
      <c r="A27" s="7" t="s">
        <v>91</v>
      </c>
      <c r="B27" s="2" t="s">
        <v>307</v>
      </c>
      <c r="C27" s="108"/>
      <c r="D27" s="108"/>
      <c r="E27" s="232"/>
    </row>
    <row r="28" spans="1:5" s="1" customFormat="1" ht="12" customHeight="1">
      <c r="A28" s="7" t="s">
        <v>168</v>
      </c>
      <c r="B28" s="2" t="s">
        <v>374</v>
      </c>
      <c r="C28" s="108"/>
      <c r="D28" s="108"/>
      <c r="E28" s="232">
        <v>2869</v>
      </c>
    </row>
    <row r="29" spans="1:5" s="1" customFormat="1" ht="12" customHeight="1">
      <c r="A29" s="7" t="s">
        <v>173</v>
      </c>
      <c r="B29" s="2" t="s">
        <v>295</v>
      </c>
      <c r="C29" s="108">
        <v>11295</v>
      </c>
      <c r="D29" s="108"/>
      <c r="E29" s="232"/>
    </row>
    <row r="30" spans="1:5" s="1" customFormat="1" ht="12" customHeight="1">
      <c r="A30" s="7" t="s">
        <v>174</v>
      </c>
      <c r="B30" s="5" t="s">
        <v>105</v>
      </c>
      <c r="C30" s="108"/>
      <c r="D30" s="108"/>
      <c r="E30" s="232"/>
    </row>
    <row r="31" spans="1:5" s="1" customFormat="1" ht="12" customHeight="1">
      <c r="A31" s="7" t="s">
        <v>175</v>
      </c>
      <c r="B31" s="8" t="s">
        <v>74</v>
      </c>
      <c r="C31" s="108"/>
      <c r="D31" s="108"/>
      <c r="E31" s="232"/>
    </row>
    <row r="32" spans="1:5" s="1" customFormat="1" ht="12" customHeight="1">
      <c r="A32" s="7" t="s">
        <v>176</v>
      </c>
      <c r="B32" s="8" t="s">
        <v>106</v>
      </c>
      <c r="C32" s="108"/>
      <c r="D32" s="108"/>
      <c r="E32" s="232"/>
    </row>
    <row r="33" spans="1:5" s="1" customFormat="1" ht="12" customHeight="1">
      <c r="A33" s="7" t="s">
        <v>177</v>
      </c>
      <c r="B33" s="8" t="s">
        <v>107</v>
      </c>
      <c r="C33" s="108"/>
      <c r="D33" s="108"/>
      <c r="E33" s="232"/>
    </row>
    <row r="34" spans="1:5" s="1" customFormat="1" ht="23.25" customHeight="1">
      <c r="A34" s="212" t="s">
        <v>7</v>
      </c>
      <c r="B34" s="213" t="s">
        <v>367</v>
      </c>
      <c r="C34" s="214">
        <f>SUM(C35)</f>
        <v>2000</v>
      </c>
      <c r="D34" s="214">
        <f>SUM(D35)</f>
        <v>2000</v>
      </c>
      <c r="E34" s="231">
        <f>SUM(E35)</f>
        <v>2000</v>
      </c>
    </row>
    <row r="35" spans="1:5" s="1" customFormat="1" ht="12" customHeight="1">
      <c r="A35" s="7" t="s">
        <v>50</v>
      </c>
      <c r="B35" s="2" t="s">
        <v>162</v>
      </c>
      <c r="C35" s="108">
        <v>2000</v>
      </c>
      <c r="D35" s="108">
        <v>2000</v>
      </c>
      <c r="E35" s="232">
        <v>2000</v>
      </c>
    </row>
    <row r="36" spans="1:5" s="1" customFormat="1" ht="12" customHeight="1">
      <c r="A36" s="212" t="s">
        <v>8</v>
      </c>
      <c r="B36" s="213" t="s">
        <v>172</v>
      </c>
      <c r="C36" s="214">
        <f>SUM(C37:C49)</f>
        <v>55959</v>
      </c>
      <c r="D36" s="214">
        <f>SUM(D37:D49)</f>
        <v>120953</v>
      </c>
      <c r="E36" s="231">
        <f>SUM(E37:E49)</f>
        <v>37068</v>
      </c>
    </row>
    <row r="37" spans="1:5" s="1" customFormat="1" ht="12" customHeight="1">
      <c r="A37" s="7" t="s">
        <v>51</v>
      </c>
      <c r="B37" s="5" t="s">
        <v>163</v>
      </c>
      <c r="C37" s="108" t="s">
        <v>223</v>
      </c>
      <c r="D37" s="108" t="s">
        <v>223</v>
      </c>
      <c r="E37" s="232" t="s">
        <v>223</v>
      </c>
    </row>
    <row r="38" spans="1:5" s="1" customFormat="1" ht="12" customHeight="1">
      <c r="A38" s="7" t="s">
        <v>297</v>
      </c>
      <c r="B38" s="2" t="s">
        <v>305</v>
      </c>
      <c r="C38" s="108"/>
      <c r="D38" s="108">
        <v>555</v>
      </c>
      <c r="E38" s="232">
        <v>731</v>
      </c>
    </row>
    <row r="39" spans="1:5" s="1" customFormat="1" ht="12" customHeight="1">
      <c r="A39" s="7" t="s">
        <v>304</v>
      </c>
      <c r="B39" s="5" t="s">
        <v>298</v>
      </c>
      <c r="C39" s="108"/>
      <c r="D39" s="190">
        <v>77</v>
      </c>
      <c r="E39" s="234">
        <v>77</v>
      </c>
    </row>
    <row r="40" spans="1:5" s="1" customFormat="1" ht="12" customHeight="1">
      <c r="A40" s="7" t="s">
        <v>386</v>
      </c>
      <c r="B40" s="5" t="s">
        <v>387</v>
      </c>
      <c r="C40" s="108"/>
      <c r="D40" s="190"/>
      <c r="E40" s="234">
        <v>133</v>
      </c>
    </row>
    <row r="41" spans="1:5" s="1" customFormat="1" ht="12" customHeight="1">
      <c r="A41" s="7" t="s">
        <v>164</v>
      </c>
      <c r="B41" s="8" t="s">
        <v>382</v>
      </c>
      <c r="C41" s="108"/>
      <c r="D41" s="108"/>
      <c r="E41" s="232">
        <v>300</v>
      </c>
    </row>
    <row r="42" spans="1:5" s="1" customFormat="1" ht="12" customHeight="1">
      <c r="A42" s="7" t="s">
        <v>228</v>
      </c>
      <c r="B42" s="2" t="s">
        <v>296</v>
      </c>
      <c r="C42" s="108"/>
      <c r="D42" s="108">
        <v>11295</v>
      </c>
      <c r="E42" s="232">
        <v>11295</v>
      </c>
    </row>
    <row r="43" spans="1:5" s="1" customFormat="1" ht="12" customHeight="1">
      <c r="A43" s="7" t="s">
        <v>229</v>
      </c>
      <c r="B43" s="8" t="s">
        <v>230</v>
      </c>
      <c r="C43" s="108"/>
      <c r="D43" s="108">
        <v>53067</v>
      </c>
      <c r="E43" s="232">
        <v>18573</v>
      </c>
    </row>
    <row r="44" spans="1:5" s="1" customFormat="1" ht="12" customHeight="1">
      <c r="A44" s="7" t="s">
        <v>60</v>
      </c>
      <c r="B44" s="8" t="s">
        <v>165</v>
      </c>
      <c r="C44" s="108">
        <v>50000</v>
      </c>
      <c r="D44" s="108">
        <v>50000</v>
      </c>
      <c r="E44" s="232"/>
    </row>
    <row r="45" spans="1:5" s="1" customFormat="1" ht="12" customHeight="1">
      <c r="A45" s="7" t="s">
        <v>61</v>
      </c>
      <c r="B45" s="8" t="s">
        <v>215</v>
      </c>
      <c r="C45" s="108">
        <v>2084</v>
      </c>
      <c r="D45" s="108">
        <v>2084</v>
      </c>
      <c r="E45" s="232">
        <v>2084</v>
      </c>
    </row>
    <row r="46" spans="1:5" s="1" customFormat="1" ht="12" customHeight="1">
      <c r="A46" s="7" t="s">
        <v>170</v>
      </c>
      <c r="B46" s="8" t="s">
        <v>171</v>
      </c>
      <c r="C46" s="108">
        <v>2975</v>
      </c>
      <c r="D46" s="108">
        <v>2975</v>
      </c>
      <c r="E46" s="232">
        <v>2975</v>
      </c>
    </row>
    <row r="47" spans="1:5" s="1" customFormat="1" ht="12" customHeight="1">
      <c r="A47" s="7" t="s">
        <v>202</v>
      </c>
      <c r="B47" s="8" t="s">
        <v>201</v>
      </c>
      <c r="C47" s="108">
        <v>900</v>
      </c>
      <c r="D47" s="108">
        <v>900</v>
      </c>
      <c r="E47" s="232">
        <v>900</v>
      </c>
    </row>
    <row r="48" spans="1:5" s="1" customFormat="1" ht="18.75" customHeight="1">
      <c r="A48" s="7" t="s">
        <v>203</v>
      </c>
      <c r="B48" s="5" t="s">
        <v>101</v>
      </c>
      <c r="C48" s="108"/>
      <c r="D48" s="108"/>
      <c r="E48" s="232"/>
    </row>
    <row r="49" spans="1:5" s="1" customFormat="1" ht="12" customHeight="1">
      <c r="A49" s="7" t="s">
        <v>77</v>
      </c>
      <c r="B49" s="5" t="s">
        <v>104</v>
      </c>
      <c r="C49" s="108"/>
      <c r="D49" s="108"/>
      <c r="E49" s="232"/>
    </row>
    <row r="50" spans="1:6" s="1" customFormat="1" ht="24" customHeight="1">
      <c r="A50" s="212" t="s">
        <v>9</v>
      </c>
      <c r="B50" s="213" t="s">
        <v>73</v>
      </c>
      <c r="C50" s="214"/>
      <c r="D50" s="214"/>
      <c r="E50" s="231"/>
      <c r="F50" s="17"/>
    </row>
    <row r="51" spans="1:5" s="1" customFormat="1" ht="12" customHeight="1">
      <c r="A51" s="7" t="s">
        <v>53</v>
      </c>
      <c r="B51" s="2" t="s">
        <v>56</v>
      </c>
      <c r="C51" s="108"/>
      <c r="D51" s="108"/>
      <c r="E51" s="232"/>
    </row>
    <row r="52" spans="1:5" s="1" customFormat="1" ht="12" customHeight="1">
      <c r="A52" s="7" t="s">
        <v>54</v>
      </c>
      <c r="B52" s="2" t="s">
        <v>55</v>
      </c>
      <c r="C52" s="108"/>
      <c r="D52" s="108"/>
      <c r="E52" s="232"/>
    </row>
    <row r="53" spans="1:5" s="1" customFormat="1" ht="12" customHeight="1">
      <c r="A53" s="212" t="s">
        <v>10</v>
      </c>
      <c r="B53" s="213" t="s">
        <v>62</v>
      </c>
      <c r="C53" s="214"/>
      <c r="D53" s="214"/>
      <c r="E53" s="231">
        <f>SUM(E54)</f>
        <v>5000</v>
      </c>
    </row>
    <row r="54" spans="1:5" s="1" customFormat="1" ht="12" customHeight="1">
      <c r="A54" s="7" t="s">
        <v>52</v>
      </c>
      <c r="B54" s="2" t="s">
        <v>372</v>
      </c>
      <c r="C54" s="108"/>
      <c r="D54" s="108"/>
      <c r="E54" s="232">
        <v>5000</v>
      </c>
    </row>
    <row r="55" spans="1:5" s="1" customFormat="1" ht="12" customHeight="1">
      <c r="A55" s="212" t="s">
        <v>11</v>
      </c>
      <c r="B55" s="215" t="s">
        <v>362</v>
      </c>
      <c r="C55" s="214">
        <f>SUM(C9+C20+C34+C36)</f>
        <v>127129</v>
      </c>
      <c r="D55" s="214">
        <f>SUM(D9+D20+D34+D36)</f>
        <v>181991</v>
      </c>
      <c r="E55" s="231">
        <f>SUM(E9+E20+E34+E36+E53)</f>
        <v>103461</v>
      </c>
    </row>
    <row r="56" spans="1:5" s="1" customFormat="1" ht="21.75" customHeight="1">
      <c r="A56" s="216" t="s">
        <v>12</v>
      </c>
      <c r="B56" s="217" t="s">
        <v>363</v>
      </c>
      <c r="C56" s="214">
        <f>SUM(C57:C58)</f>
        <v>22346</v>
      </c>
      <c r="D56" s="214">
        <f>SUM(D57:D58)</f>
        <v>22405</v>
      </c>
      <c r="E56" s="231">
        <f>SUM(E57:E58)</f>
        <v>22405</v>
      </c>
    </row>
    <row r="57" spans="1:5" s="1" customFormat="1" ht="12" customHeight="1">
      <c r="A57" s="7" t="s">
        <v>64</v>
      </c>
      <c r="B57" s="8" t="s">
        <v>57</v>
      </c>
      <c r="C57" s="108">
        <v>15716</v>
      </c>
      <c r="D57" s="108">
        <v>15470</v>
      </c>
      <c r="E57" s="232">
        <v>15470</v>
      </c>
    </row>
    <row r="58" spans="1:5" s="1" customFormat="1" ht="12" customHeight="1">
      <c r="A58" s="7" t="s">
        <v>63</v>
      </c>
      <c r="B58" s="8" t="s">
        <v>58</v>
      </c>
      <c r="C58" s="108">
        <v>6630</v>
      </c>
      <c r="D58" s="108">
        <v>6935</v>
      </c>
      <c r="E58" s="232">
        <v>6935</v>
      </c>
    </row>
    <row r="59" spans="1:5" s="1" customFormat="1" ht="12" customHeight="1">
      <c r="A59" s="212" t="s">
        <v>368</v>
      </c>
      <c r="B59" s="213" t="s">
        <v>364</v>
      </c>
      <c r="C59" s="214"/>
      <c r="D59" s="214"/>
      <c r="E59" s="231">
        <v>1046</v>
      </c>
    </row>
    <row r="60" spans="1:5" s="1" customFormat="1" ht="12" customHeight="1" thickBot="1">
      <c r="A60" s="222" t="s">
        <v>13</v>
      </c>
      <c r="B60" s="225" t="s">
        <v>369</v>
      </c>
      <c r="C60" s="226">
        <f>SUM(C55+C56)</f>
        <v>149475</v>
      </c>
      <c r="D60" s="226">
        <f>SUM(D55+D56)</f>
        <v>204396</v>
      </c>
      <c r="E60" s="235">
        <f>SUM(E55+E56+E59)</f>
        <v>126912</v>
      </c>
    </row>
    <row r="61" s="1" customFormat="1" ht="15" customHeight="1"/>
    <row r="62" spans="1:5" s="1" customFormat="1" ht="16.5" customHeight="1">
      <c r="A62" s="280"/>
      <c r="B62" s="280"/>
      <c r="C62" s="280"/>
      <c r="D62" s="280"/>
      <c r="E62" s="280"/>
    </row>
    <row r="63" spans="1:5" s="1" customFormat="1" ht="22.5" customHeight="1">
      <c r="A63" s="35"/>
      <c r="B63" s="35"/>
      <c r="C63" s="35"/>
      <c r="D63" s="35"/>
      <c r="E63" s="35"/>
    </row>
    <row r="64" spans="1:5" s="1" customFormat="1" ht="22.5" customHeight="1">
      <c r="A64" s="36"/>
      <c r="B64" s="36"/>
      <c r="C64" s="36"/>
      <c r="D64" s="279" t="s">
        <v>145</v>
      </c>
      <c r="E64" s="279"/>
    </row>
    <row r="65" spans="1:5" s="1" customFormat="1" ht="15.75">
      <c r="A65" s="278" t="s">
        <v>109</v>
      </c>
      <c r="B65" s="278"/>
      <c r="C65" s="278"/>
      <c r="D65" s="278"/>
      <c r="E65" s="278"/>
    </row>
    <row r="66" spans="1:5" s="1" customFormat="1" ht="15.75">
      <c r="A66" s="278" t="s">
        <v>224</v>
      </c>
      <c r="B66" s="278"/>
      <c r="C66" s="278"/>
      <c r="D66" s="278"/>
      <c r="E66" s="278"/>
    </row>
    <row r="67" spans="1:5" s="1" customFormat="1" ht="12.75" customHeight="1">
      <c r="A67" s="278" t="s">
        <v>371</v>
      </c>
      <c r="B67" s="278"/>
      <c r="C67" s="278"/>
      <c r="D67" s="278"/>
      <c r="E67" s="278"/>
    </row>
    <row r="68" spans="1:5" ht="75" customHeight="1">
      <c r="A68" s="277" t="s">
        <v>14</v>
      </c>
      <c r="B68" s="277"/>
      <c r="C68" s="277"/>
      <c r="D68" s="277"/>
      <c r="E68" s="277"/>
    </row>
    <row r="69" spans="1:5" ht="16.5" customHeight="1" thickBot="1">
      <c r="A69" s="13"/>
      <c r="B69" s="13"/>
      <c r="C69" s="13"/>
      <c r="D69" s="13"/>
      <c r="E69" s="123"/>
    </row>
    <row r="70" spans="1:5" ht="37.5" customHeight="1" thickBot="1">
      <c r="A70" s="93" t="s">
        <v>1</v>
      </c>
      <c r="B70" s="93" t="s">
        <v>15</v>
      </c>
      <c r="C70" s="93" t="s">
        <v>256</v>
      </c>
      <c r="D70" s="93" t="s">
        <v>303</v>
      </c>
      <c r="E70" s="93" t="s">
        <v>373</v>
      </c>
    </row>
    <row r="71" spans="1:5" s="16" customFormat="1" ht="12" customHeight="1">
      <c r="A71" s="92">
        <v>1</v>
      </c>
      <c r="B71" s="94">
        <v>2</v>
      </c>
      <c r="C71" s="94">
        <v>3</v>
      </c>
      <c r="D71" s="94">
        <v>4</v>
      </c>
      <c r="E71" s="94">
        <v>5</v>
      </c>
    </row>
    <row r="72" spans="1:5" ht="12" customHeight="1">
      <c r="A72" s="212" t="s">
        <v>3</v>
      </c>
      <c r="B72" s="218" t="s">
        <v>87</v>
      </c>
      <c r="C72" s="219">
        <f>SUM(C73:C84)</f>
        <v>62345</v>
      </c>
      <c r="D72" s="219">
        <f>SUM(D73:D84)</f>
        <v>65365</v>
      </c>
      <c r="E72" s="219">
        <f>SUM(E73:E84)</f>
        <v>67407</v>
      </c>
    </row>
    <row r="73" spans="1:5" ht="12" customHeight="1">
      <c r="A73" s="7" t="s">
        <v>65</v>
      </c>
      <c r="B73" s="2" t="s">
        <v>16</v>
      </c>
      <c r="C73" s="107">
        <v>7352</v>
      </c>
      <c r="D73" s="107">
        <v>7581</v>
      </c>
      <c r="E73" s="107">
        <v>7581</v>
      </c>
    </row>
    <row r="74" spans="1:5" ht="12" customHeight="1">
      <c r="A74" s="7" t="s">
        <v>66</v>
      </c>
      <c r="B74" s="2" t="s">
        <v>17</v>
      </c>
      <c r="C74" s="107">
        <v>1898</v>
      </c>
      <c r="D74" s="107">
        <v>2025</v>
      </c>
      <c r="E74" s="107">
        <v>2025</v>
      </c>
    </row>
    <row r="75" spans="1:5" ht="12" customHeight="1">
      <c r="A75" s="7" t="s">
        <v>67</v>
      </c>
      <c r="B75" s="2" t="s">
        <v>98</v>
      </c>
      <c r="C75" s="107">
        <v>23630</v>
      </c>
      <c r="D75" s="107">
        <v>25679</v>
      </c>
      <c r="E75" s="107">
        <v>29108</v>
      </c>
    </row>
    <row r="76" spans="1:5" ht="12" customHeight="1">
      <c r="A76" s="7" t="s">
        <v>68</v>
      </c>
      <c r="B76" s="2" t="s">
        <v>41</v>
      </c>
      <c r="C76" s="107">
        <v>551</v>
      </c>
      <c r="D76" s="107">
        <v>551</v>
      </c>
      <c r="E76" s="107">
        <v>551</v>
      </c>
    </row>
    <row r="77" spans="1:5" ht="12" customHeight="1">
      <c r="A77" s="7" t="s">
        <v>78</v>
      </c>
      <c r="B77" s="2" t="s">
        <v>92</v>
      </c>
      <c r="C77" s="107"/>
      <c r="D77" s="107"/>
      <c r="E77" s="107"/>
    </row>
    <row r="78" spans="1:5" ht="12" customHeight="1">
      <c r="A78" s="7" t="s">
        <v>69</v>
      </c>
      <c r="B78" s="2" t="s">
        <v>75</v>
      </c>
      <c r="C78" s="107">
        <v>24420</v>
      </c>
      <c r="D78" s="107">
        <v>23994</v>
      </c>
      <c r="E78" s="107">
        <v>22094</v>
      </c>
    </row>
    <row r="79" spans="1:5" ht="12" customHeight="1">
      <c r="A79" s="7" t="s">
        <v>70</v>
      </c>
      <c r="B79" s="9" t="s">
        <v>79</v>
      </c>
      <c r="C79" s="107">
        <v>780</v>
      </c>
      <c r="D79" s="107">
        <v>880</v>
      </c>
      <c r="E79" s="107">
        <v>1350</v>
      </c>
    </row>
    <row r="80" spans="1:5" ht="12" customHeight="1">
      <c r="A80" s="7" t="s">
        <v>81</v>
      </c>
      <c r="B80" s="9" t="s">
        <v>103</v>
      </c>
      <c r="C80" s="107"/>
      <c r="D80" s="107"/>
      <c r="E80" s="107"/>
    </row>
    <row r="81" spans="1:5" ht="12" customHeight="1">
      <c r="A81" s="7" t="s">
        <v>82</v>
      </c>
      <c r="B81" s="2" t="s">
        <v>40</v>
      </c>
      <c r="C81" s="107">
        <v>3714</v>
      </c>
      <c r="D81" s="107">
        <v>4655</v>
      </c>
      <c r="E81" s="107">
        <v>4698</v>
      </c>
    </row>
    <row r="82" spans="1:5" ht="12" customHeight="1">
      <c r="A82" s="7" t="s">
        <v>83</v>
      </c>
      <c r="B82" s="2" t="s">
        <v>18</v>
      </c>
      <c r="C82" s="107"/>
      <c r="D82" s="107"/>
      <c r="E82" s="107"/>
    </row>
    <row r="83" spans="1:5" ht="12" customHeight="1">
      <c r="A83" s="7" t="s">
        <v>84</v>
      </c>
      <c r="B83" s="2" t="s">
        <v>80</v>
      </c>
      <c r="C83" s="107"/>
      <c r="D83" s="107"/>
      <c r="E83" s="107"/>
    </row>
    <row r="84" spans="1:5" ht="12" customHeight="1">
      <c r="A84" s="7" t="s">
        <v>86</v>
      </c>
      <c r="B84" s="2" t="s">
        <v>85</v>
      </c>
      <c r="C84" s="107"/>
      <c r="D84" s="107"/>
      <c r="E84" s="107"/>
    </row>
    <row r="85" spans="1:5" ht="12" customHeight="1">
      <c r="A85" s="212" t="s">
        <v>4</v>
      </c>
      <c r="B85" s="218" t="s">
        <v>185</v>
      </c>
      <c r="C85" s="219">
        <f>SUM(C86:C90)</f>
        <v>48768</v>
      </c>
      <c r="D85" s="219">
        <f>SUM(D86:D90)</f>
        <v>94693</v>
      </c>
      <c r="E85" s="219">
        <f>SUM(E86:E90)</f>
        <v>39024</v>
      </c>
    </row>
    <row r="86" spans="1:5" ht="12" customHeight="1">
      <c r="A86" s="7" t="s">
        <v>71</v>
      </c>
      <c r="B86" s="2" t="s">
        <v>99</v>
      </c>
      <c r="C86" s="107">
        <v>48068</v>
      </c>
      <c r="D86" s="107">
        <v>32092</v>
      </c>
      <c r="E86" s="107">
        <v>33823</v>
      </c>
    </row>
    <row r="87" spans="1:5" ht="12" customHeight="1">
      <c r="A87" s="7" t="s">
        <v>72</v>
      </c>
      <c r="B87" s="2" t="s">
        <v>100</v>
      </c>
      <c r="C87" s="107">
        <v>700</v>
      </c>
      <c r="D87" s="107">
        <v>62601</v>
      </c>
      <c r="E87" s="107">
        <v>5201</v>
      </c>
    </row>
    <row r="88" spans="1:5" ht="21" customHeight="1">
      <c r="A88" s="7" t="s">
        <v>182</v>
      </c>
      <c r="B88" s="2" t="s">
        <v>76</v>
      </c>
      <c r="C88" s="107"/>
      <c r="D88" s="107"/>
      <c r="E88" s="107"/>
    </row>
    <row r="89" spans="1:5" ht="12" customHeight="1">
      <c r="A89" s="7" t="s">
        <v>183</v>
      </c>
      <c r="B89" s="2" t="s">
        <v>39</v>
      </c>
      <c r="C89" s="107"/>
      <c r="D89" s="107"/>
      <c r="E89" s="107"/>
    </row>
    <row r="90" spans="1:5" ht="12" customHeight="1">
      <c r="A90" s="7" t="s">
        <v>184</v>
      </c>
      <c r="B90" s="2" t="s">
        <v>93</v>
      </c>
      <c r="C90" s="107"/>
      <c r="D90" s="107"/>
      <c r="E90" s="107"/>
    </row>
    <row r="91" spans="1:5" ht="12" customHeight="1">
      <c r="A91" s="212" t="s">
        <v>5</v>
      </c>
      <c r="B91" s="218" t="s">
        <v>108</v>
      </c>
      <c r="C91" s="220">
        <f>SUM(C95+C92)</f>
        <v>37941</v>
      </c>
      <c r="D91" s="220">
        <f>SUM(D95+D92)</f>
        <v>43817</v>
      </c>
      <c r="E91" s="220">
        <f>SUM(E95+E92)</f>
        <v>14960</v>
      </c>
    </row>
    <row r="92" spans="1:5" ht="12" customHeight="1">
      <c r="A92" s="221" t="s">
        <v>45</v>
      </c>
      <c r="B92" s="213" t="s">
        <v>23</v>
      </c>
      <c r="C92" s="220">
        <f>SUM(C93:C94)</f>
        <v>1884</v>
      </c>
      <c r="D92" s="220">
        <f>SUM(D93:D94)</f>
        <v>254</v>
      </c>
      <c r="E92" s="220">
        <f>SUM(E93:E94)</f>
        <v>170</v>
      </c>
    </row>
    <row r="93" spans="1:5" ht="12" customHeight="1">
      <c r="A93" s="7"/>
      <c r="B93" s="80" t="s">
        <v>214</v>
      </c>
      <c r="C93" s="87">
        <v>1732</v>
      </c>
      <c r="D93" s="87">
        <v>102</v>
      </c>
      <c r="E93" s="87">
        <v>170</v>
      </c>
    </row>
    <row r="94" spans="1:5" ht="12" customHeight="1">
      <c r="A94" s="7"/>
      <c r="B94" s="2" t="s">
        <v>150</v>
      </c>
      <c r="C94" s="87">
        <v>152</v>
      </c>
      <c r="D94" s="87">
        <v>152</v>
      </c>
      <c r="E94" s="87"/>
    </row>
    <row r="95" spans="1:5" ht="12" customHeight="1">
      <c r="A95" s="85" t="s">
        <v>46</v>
      </c>
      <c r="B95" s="86" t="s">
        <v>24</v>
      </c>
      <c r="C95" s="87">
        <f>SUM(C96:C97)</f>
        <v>36057</v>
      </c>
      <c r="D95" s="87">
        <f>SUM(D96:D97)</f>
        <v>43563</v>
      </c>
      <c r="E95" s="87">
        <f>SUM(E96:E97)</f>
        <v>14790</v>
      </c>
    </row>
    <row r="96" spans="1:5" ht="12" customHeight="1">
      <c r="A96" s="85"/>
      <c r="B96" s="105" t="s">
        <v>193</v>
      </c>
      <c r="C96" s="87">
        <v>35957</v>
      </c>
      <c r="D96" s="87">
        <v>43463</v>
      </c>
      <c r="E96" s="87">
        <v>14790</v>
      </c>
    </row>
    <row r="97" spans="1:5" ht="12" customHeight="1">
      <c r="A97" s="7"/>
      <c r="B97" s="80" t="s">
        <v>186</v>
      </c>
      <c r="C97" s="87">
        <v>100</v>
      </c>
      <c r="D97" s="87">
        <v>100</v>
      </c>
      <c r="E97" s="87"/>
    </row>
    <row r="98" spans="1:5" ht="12" customHeight="1">
      <c r="A98" s="81" t="s">
        <v>6</v>
      </c>
      <c r="B98" s="79" t="s">
        <v>43</v>
      </c>
      <c r="C98" s="87"/>
      <c r="D98" s="87"/>
      <c r="E98" s="87"/>
    </row>
    <row r="99" spans="1:5" ht="12" customHeight="1">
      <c r="A99" s="81" t="s">
        <v>7</v>
      </c>
      <c r="B99" s="79" t="s">
        <v>44</v>
      </c>
      <c r="C99" s="87"/>
      <c r="D99" s="87"/>
      <c r="E99" s="87"/>
    </row>
    <row r="100" spans="1:5" ht="12" customHeight="1">
      <c r="A100" s="212" t="s">
        <v>8</v>
      </c>
      <c r="B100" s="218" t="s">
        <v>366</v>
      </c>
      <c r="C100" s="220">
        <f>SUM(C101:C101)</f>
        <v>521</v>
      </c>
      <c r="D100" s="220">
        <f>SUM(D101:D101)</f>
        <v>521</v>
      </c>
      <c r="E100" s="220">
        <f>SUM(E101:E101)</f>
        <v>5521</v>
      </c>
    </row>
    <row r="101" spans="1:5" ht="12" customHeight="1">
      <c r="A101" s="7" t="s">
        <v>51</v>
      </c>
      <c r="B101" s="2" t="s">
        <v>37</v>
      </c>
      <c r="C101" s="87">
        <v>521</v>
      </c>
      <c r="D101" s="87">
        <v>521</v>
      </c>
      <c r="E101" s="87">
        <v>5521</v>
      </c>
    </row>
    <row r="102" spans="1:5" ht="15" customHeight="1" thickBot="1">
      <c r="A102" s="222" t="s">
        <v>9</v>
      </c>
      <c r="B102" s="223" t="s">
        <v>365</v>
      </c>
      <c r="C102" s="224">
        <f>SUM(C72+C85+C91+C98+C99+C100)</f>
        <v>149575</v>
      </c>
      <c r="D102" s="224">
        <f>SUM(D72+D85+D91+D98+D99+D100)</f>
        <v>204396</v>
      </c>
      <c r="E102" s="224">
        <f>SUM(E72+E85+E91+E98+E99+E100)</f>
        <v>126912</v>
      </c>
    </row>
  </sheetData>
  <sheetProtection/>
  <mergeCells count="11">
    <mergeCell ref="A62:E62"/>
    <mergeCell ref="A68:E68"/>
    <mergeCell ref="A65:E65"/>
    <mergeCell ref="A66:E66"/>
    <mergeCell ref="A67:E67"/>
    <mergeCell ref="D64:E64"/>
    <mergeCell ref="D1:E1"/>
    <mergeCell ref="A2:E2"/>
    <mergeCell ref="A3:E3"/>
    <mergeCell ref="A4:E4"/>
    <mergeCell ref="A5:E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37.00390625" style="21" customWidth="1"/>
    <col min="2" max="2" width="11.125" style="21" bestFit="1" customWidth="1"/>
    <col min="3" max="3" width="14.125" style="21" customWidth="1"/>
    <col min="4" max="4" width="13.875" style="20" customWidth="1"/>
    <col min="5" max="5" width="31.125" style="20" customWidth="1"/>
    <col min="6" max="6" width="14.00390625" style="20" customWidth="1"/>
    <col min="7" max="7" width="14.875" style="20" customWidth="1"/>
    <col min="8" max="8" width="14.50390625" style="20" customWidth="1"/>
    <col min="9" max="16384" width="9.375" style="20" customWidth="1"/>
  </cols>
  <sheetData>
    <row r="1" spans="1:9" ht="15.75">
      <c r="A1" s="36"/>
      <c r="B1" s="36"/>
      <c r="C1" s="36"/>
      <c r="D1" s="36"/>
      <c r="E1" s="279" t="s">
        <v>244</v>
      </c>
      <c r="F1" s="279"/>
      <c r="G1" s="279"/>
      <c r="H1" s="279"/>
      <c r="I1" s="149"/>
    </row>
    <row r="2" spans="1:9" ht="15.75">
      <c r="A2" s="278" t="s">
        <v>109</v>
      </c>
      <c r="B2" s="278"/>
      <c r="C2" s="278"/>
      <c r="D2" s="278"/>
      <c r="E2" s="278"/>
      <c r="F2" s="278"/>
      <c r="G2" s="278"/>
      <c r="H2" s="278"/>
      <c r="I2" s="149"/>
    </row>
    <row r="3" spans="1:9" ht="15.75">
      <c r="A3" s="278" t="s">
        <v>224</v>
      </c>
      <c r="B3" s="278"/>
      <c r="C3" s="278"/>
      <c r="D3" s="278"/>
      <c r="E3" s="278"/>
      <c r="F3" s="278"/>
      <c r="G3" s="278"/>
      <c r="H3" s="278"/>
      <c r="I3" s="149"/>
    </row>
    <row r="4" spans="1:8" ht="15.75">
      <c r="A4" s="281" t="s">
        <v>371</v>
      </c>
      <c r="B4" s="281"/>
      <c r="C4" s="281"/>
      <c r="D4" s="281"/>
      <c r="E4" s="281"/>
      <c r="F4" s="281"/>
      <c r="G4" s="281"/>
      <c r="H4" s="281"/>
    </row>
    <row r="5" spans="1:8" ht="31.5">
      <c r="A5" s="18" t="s">
        <v>245</v>
      </c>
      <c r="B5" s="18"/>
      <c r="C5" s="18"/>
      <c r="D5" s="19"/>
      <c r="E5" s="19"/>
      <c r="F5" s="19"/>
      <c r="G5" s="19"/>
      <c r="H5" s="19"/>
    </row>
    <row r="6" ht="13.5" thickBot="1">
      <c r="H6" s="96" t="s">
        <v>110</v>
      </c>
    </row>
    <row r="7" spans="1:8" ht="13.5" thickBot="1">
      <c r="A7" s="22" t="s">
        <v>21</v>
      </c>
      <c r="B7" s="134"/>
      <c r="C7" s="134"/>
      <c r="D7" s="23"/>
      <c r="E7" s="22" t="s">
        <v>22</v>
      </c>
      <c r="F7" s="135"/>
      <c r="G7" s="135"/>
      <c r="H7" s="24"/>
    </row>
    <row r="8" spans="1:256" ht="36.75" thickBot="1">
      <c r="A8" s="25" t="s">
        <v>25</v>
      </c>
      <c r="B8" s="15" t="s">
        <v>256</v>
      </c>
      <c r="C8" s="93" t="s">
        <v>301</v>
      </c>
      <c r="D8" s="93" t="s">
        <v>379</v>
      </c>
      <c r="E8" s="25" t="s">
        <v>25</v>
      </c>
      <c r="F8" s="15" t="s">
        <v>191</v>
      </c>
      <c r="G8" s="93" t="s">
        <v>301</v>
      </c>
      <c r="H8" s="93" t="s">
        <v>379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8" ht="12.75">
      <c r="A9" s="32" t="s">
        <v>246</v>
      </c>
      <c r="B9" s="150">
        <v>2720</v>
      </c>
      <c r="C9" s="150">
        <v>2820</v>
      </c>
      <c r="D9" s="265">
        <v>2820</v>
      </c>
      <c r="E9" s="151" t="s">
        <v>26</v>
      </c>
      <c r="F9" s="6">
        <v>7352</v>
      </c>
      <c r="G9" s="6">
        <v>7581</v>
      </c>
      <c r="H9" s="6">
        <v>7581</v>
      </c>
    </row>
    <row r="10" spans="1:8" ht="22.5">
      <c r="A10" s="27" t="s">
        <v>247</v>
      </c>
      <c r="B10" s="150">
        <v>38392</v>
      </c>
      <c r="C10" s="150">
        <v>38392</v>
      </c>
      <c r="D10" s="265">
        <v>35878</v>
      </c>
      <c r="E10" s="27" t="s">
        <v>248</v>
      </c>
      <c r="F10" s="3">
        <v>1898</v>
      </c>
      <c r="G10" s="3">
        <v>2025</v>
      </c>
      <c r="H10" s="3">
        <v>2025</v>
      </c>
    </row>
    <row r="11" spans="1:8" ht="12.75">
      <c r="A11" s="27" t="s">
        <v>249</v>
      </c>
      <c r="B11" s="150">
        <v>7149</v>
      </c>
      <c r="C11" s="150">
        <v>8053</v>
      </c>
      <c r="D11" s="265">
        <v>8053</v>
      </c>
      <c r="E11" s="27" t="s">
        <v>27</v>
      </c>
      <c r="F11" s="4">
        <v>23630</v>
      </c>
      <c r="G11" s="4">
        <v>25679</v>
      </c>
      <c r="H11" s="4">
        <v>29108</v>
      </c>
    </row>
    <row r="12" spans="1:8" ht="12.75">
      <c r="A12" s="260" t="s">
        <v>385</v>
      </c>
      <c r="B12" s="150"/>
      <c r="C12" s="150"/>
      <c r="D12" s="265">
        <v>2869</v>
      </c>
      <c r="E12" s="152" t="s">
        <v>41</v>
      </c>
      <c r="F12" s="10">
        <v>551</v>
      </c>
      <c r="G12" s="10">
        <v>551</v>
      </c>
      <c r="H12" s="10">
        <v>551</v>
      </c>
    </row>
    <row r="13" spans="1:8" ht="12.75">
      <c r="A13" s="27" t="s">
        <v>254</v>
      </c>
      <c r="B13" s="150"/>
      <c r="C13" s="150">
        <v>632</v>
      </c>
      <c r="D13" s="266">
        <v>1241</v>
      </c>
      <c r="E13" s="27" t="s">
        <v>251</v>
      </c>
      <c r="F13" s="10">
        <v>24420</v>
      </c>
      <c r="G13" s="10">
        <v>23994</v>
      </c>
      <c r="H13" s="10">
        <v>22094</v>
      </c>
    </row>
    <row r="14" spans="1:8" ht="12.75">
      <c r="A14" s="95" t="s">
        <v>163</v>
      </c>
      <c r="B14" s="150">
        <v>200</v>
      </c>
      <c r="C14" s="150">
        <v>200</v>
      </c>
      <c r="D14" s="265">
        <v>200</v>
      </c>
      <c r="E14" s="27" t="s">
        <v>252</v>
      </c>
      <c r="F14" s="10">
        <v>780</v>
      </c>
      <c r="G14" s="10">
        <v>880</v>
      </c>
      <c r="H14" s="10">
        <v>1350</v>
      </c>
    </row>
    <row r="15" spans="1:8" ht="12.75">
      <c r="A15" s="27" t="s">
        <v>42</v>
      </c>
      <c r="B15" s="150">
        <v>15716</v>
      </c>
      <c r="C15" s="150">
        <v>15470</v>
      </c>
      <c r="D15" s="265">
        <v>15470</v>
      </c>
      <c r="E15" s="27" t="s">
        <v>253</v>
      </c>
      <c r="F15" s="10">
        <v>3714</v>
      </c>
      <c r="G15" s="10">
        <v>4655</v>
      </c>
      <c r="H15" s="10">
        <v>4698</v>
      </c>
    </row>
    <row r="16" spans="1:8" ht="12.75">
      <c r="A16" s="27" t="s">
        <v>250</v>
      </c>
      <c r="B16" s="150"/>
      <c r="C16" s="150"/>
      <c r="D16" s="264"/>
      <c r="E16" s="27" t="s">
        <v>255</v>
      </c>
      <c r="F16" s="10">
        <v>1832</v>
      </c>
      <c r="G16" s="10">
        <v>202</v>
      </c>
      <c r="H16" s="10">
        <v>170</v>
      </c>
    </row>
    <row r="17" spans="1:8" ht="12.75">
      <c r="A17" s="260"/>
      <c r="B17" s="150"/>
      <c r="C17" s="150"/>
      <c r="D17" s="150"/>
      <c r="E17" s="27"/>
      <c r="F17" s="10"/>
      <c r="G17" s="10"/>
      <c r="H17" s="10"/>
    </row>
    <row r="18" spans="1:8" ht="12.75">
      <c r="A18" s="27"/>
      <c r="B18" s="150"/>
      <c r="C18" s="150"/>
      <c r="D18" s="150"/>
      <c r="E18" s="27"/>
      <c r="F18" s="10"/>
      <c r="G18" s="10"/>
      <c r="H18" s="10"/>
    </row>
    <row r="19" spans="1:8" ht="12.75">
      <c r="A19" s="27"/>
      <c r="B19" s="150"/>
      <c r="C19" s="150"/>
      <c r="D19" s="150"/>
      <c r="E19" s="27"/>
      <c r="F19" s="10"/>
      <c r="G19" s="10"/>
      <c r="H19" s="10"/>
    </row>
    <row r="20" spans="1:8" ht="12.75">
      <c r="A20" s="27"/>
      <c r="B20" s="150"/>
      <c r="C20" s="150"/>
      <c r="D20" s="150"/>
      <c r="E20" s="27"/>
      <c r="F20" s="10"/>
      <c r="G20" s="10"/>
      <c r="H20" s="10"/>
    </row>
    <row r="21" spans="1:8" ht="12.75">
      <c r="A21" s="27"/>
      <c r="B21" s="150"/>
      <c r="C21" s="150"/>
      <c r="D21" s="150"/>
      <c r="E21" s="27"/>
      <c r="F21" s="10"/>
      <c r="G21" s="10"/>
      <c r="H21" s="10"/>
    </row>
    <row r="22" spans="1:8" ht="12.75">
      <c r="A22" s="27"/>
      <c r="B22" s="150"/>
      <c r="C22" s="150"/>
      <c r="D22" s="150"/>
      <c r="E22" s="27"/>
      <c r="F22" s="10"/>
      <c r="G22" s="10"/>
      <c r="H22" s="10"/>
    </row>
    <row r="23" spans="1:8" ht="13.5" thickBot="1">
      <c r="A23" s="153"/>
      <c r="B23" s="154"/>
      <c r="C23" s="154"/>
      <c r="D23" s="154"/>
      <c r="E23" s="155"/>
      <c r="F23" s="156"/>
      <c r="G23" s="156"/>
      <c r="H23" s="156"/>
    </row>
    <row r="24" spans="1:8" ht="13.5" thickBot="1">
      <c r="A24" s="157" t="s">
        <v>28</v>
      </c>
      <c r="B24" s="158">
        <f>SUM(B9:B23)</f>
        <v>64177</v>
      </c>
      <c r="C24" s="158">
        <f>SUM(C9:C23)</f>
        <v>65567</v>
      </c>
      <c r="D24" s="158">
        <f>SUM(D9:D23)</f>
        <v>66531</v>
      </c>
      <c r="E24" s="159" t="s">
        <v>28</v>
      </c>
      <c r="F24" s="160">
        <f>SUM(F9:F23)</f>
        <v>64177</v>
      </c>
      <c r="G24" s="160">
        <f>SUM(G9:G23)</f>
        <v>65567</v>
      </c>
      <c r="H24" s="160">
        <f>SUM(H9:H23)</f>
        <v>67577</v>
      </c>
    </row>
    <row r="25" spans="1:8" ht="13.5" thickBot="1">
      <c r="A25" s="161" t="s">
        <v>29</v>
      </c>
      <c r="B25" s="158">
        <f>SUM(B24-F24)</f>
        <v>0</v>
      </c>
      <c r="C25" s="158"/>
      <c r="D25" s="158">
        <v>1046</v>
      </c>
      <c r="E25" s="162" t="s">
        <v>30</v>
      </c>
      <c r="F25" s="163" t="str">
        <f>IF(((B24-F24)&gt;0),B24-F24,"----")</f>
        <v>----</v>
      </c>
      <c r="G25" s="163"/>
      <c r="H25" s="163"/>
    </row>
  </sheetData>
  <sheetProtection/>
  <mergeCells count="4">
    <mergeCell ref="E1:H1"/>
    <mergeCell ref="A2:H2"/>
    <mergeCell ref="A3:H3"/>
    <mergeCell ref="A4:H4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1.625" style="21" customWidth="1"/>
    <col min="2" max="2" width="13.625" style="20" customWidth="1"/>
    <col min="3" max="3" width="12.875" style="20" customWidth="1"/>
    <col min="4" max="4" width="13.875" style="20" customWidth="1"/>
    <col min="5" max="5" width="19.625" style="20" bestFit="1" customWidth="1"/>
    <col min="6" max="6" width="12.625" style="20" customWidth="1"/>
    <col min="7" max="7" width="11.875" style="20" customWidth="1"/>
    <col min="8" max="8" width="10.875" style="20" customWidth="1"/>
    <col min="9" max="16384" width="9.375" style="20" customWidth="1"/>
  </cols>
  <sheetData>
    <row r="1" spans="1:8" ht="15.75">
      <c r="A1" s="36"/>
      <c r="B1" s="36"/>
      <c r="C1" s="36"/>
      <c r="D1" s="36"/>
      <c r="E1" s="279"/>
      <c r="F1" s="279"/>
      <c r="G1" s="279" t="s">
        <v>147</v>
      </c>
      <c r="H1" s="279"/>
    </row>
    <row r="2" spans="1:8" ht="15.75">
      <c r="A2" s="278" t="s">
        <v>109</v>
      </c>
      <c r="B2" s="278"/>
      <c r="C2" s="278"/>
      <c r="D2" s="278"/>
      <c r="E2" s="278"/>
      <c r="F2" s="278"/>
      <c r="G2" s="283"/>
      <c r="H2" s="283"/>
    </row>
    <row r="3" spans="1:8" ht="15.75">
      <c r="A3" s="278" t="s">
        <v>222</v>
      </c>
      <c r="B3" s="278"/>
      <c r="C3" s="278"/>
      <c r="D3" s="278"/>
      <c r="E3" s="278"/>
      <c r="F3" s="278"/>
      <c r="G3" s="283"/>
      <c r="H3" s="283"/>
    </row>
    <row r="4" spans="1:8" ht="15.75">
      <c r="A4" s="278" t="s">
        <v>371</v>
      </c>
      <c r="B4" s="278"/>
      <c r="C4" s="278"/>
      <c r="D4" s="278"/>
      <c r="E4" s="278"/>
      <c r="F4" s="278"/>
      <c r="G4" s="278"/>
      <c r="H4" s="278"/>
    </row>
    <row r="5" spans="1:8" ht="39.75" customHeight="1">
      <c r="A5" s="281" t="s">
        <v>31</v>
      </c>
      <c r="B5" s="282"/>
      <c r="C5" s="282"/>
      <c r="D5" s="282"/>
      <c r="E5" s="282"/>
      <c r="F5" s="282"/>
      <c r="G5" s="282"/>
      <c r="H5" s="282"/>
    </row>
    <row r="6" spans="6:8" ht="13.5" thickBot="1">
      <c r="F6" s="96"/>
      <c r="G6" s="96"/>
      <c r="H6" s="96" t="s">
        <v>111</v>
      </c>
    </row>
    <row r="7" spans="1:8" ht="24" customHeight="1" thickBot="1">
      <c r="A7" s="22" t="s">
        <v>21</v>
      </c>
      <c r="B7" s="23"/>
      <c r="C7" s="134"/>
      <c r="D7" s="135"/>
      <c r="E7" s="140" t="s">
        <v>22</v>
      </c>
      <c r="F7" s="141"/>
      <c r="G7" s="143"/>
      <c r="H7" s="144"/>
    </row>
    <row r="8" spans="1:8" s="26" customFormat="1" ht="39" customHeight="1" thickBot="1">
      <c r="A8" s="101" t="s">
        <v>25</v>
      </c>
      <c r="B8" s="93" t="s">
        <v>191</v>
      </c>
      <c r="C8" s="136" t="s">
        <v>312</v>
      </c>
      <c r="D8" s="136" t="s">
        <v>380</v>
      </c>
      <c r="E8" s="145" t="s">
        <v>25</v>
      </c>
      <c r="F8" s="142" t="s">
        <v>191</v>
      </c>
      <c r="G8" s="93" t="s">
        <v>312</v>
      </c>
      <c r="H8" s="93" t="s">
        <v>380</v>
      </c>
    </row>
    <row r="9" spans="1:8" ht="27.75" customHeight="1">
      <c r="A9" s="32" t="s">
        <v>243</v>
      </c>
      <c r="B9" s="11">
        <v>5965</v>
      </c>
      <c r="C9" s="137">
        <v>5965</v>
      </c>
      <c r="D9" s="267">
        <v>5965</v>
      </c>
      <c r="E9" s="27" t="s">
        <v>187</v>
      </c>
      <c r="F9" s="12">
        <v>48068</v>
      </c>
      <c r="G9" s="146">
        <v>32092</v>
      </c>
      <c r="H9" s="146">
        <v>33823</v>
      </c>
    </row>
    <row r="10" spans="1:8" ht="27.75" customHeight="1">
      <c r="A10" s="73" t="s">
        <v>216</v>
      </c>
      <c r="B10" s="12">
        <v>14944</v>
      </c>
      <c r="C10" s="138">
        <v>3808</v>
      </c>
      <c r="D10" s="268">
        <v>3808</v>
      </c>
      <c r="E10" s="27" t="s">
        <v>188</v>
      </c>
      <c r="F10" s="12">
        <v>700</v>
      </c>
      <c r="G10" s="146">
        <v>62601</v>
      </c>
      <c r="H10" s="146">
        <v>5201</v>
      </c>
    </row>
    <row r="11" spans="1:8" ht="27.75" customHeight="1">
      <c r="A11" s="27" t="s">
        <v>36</v>
      </c>
      <c r="B11" s="12">
        <v>2000</v>
      </c>
      <c r="C11" s="138">
        <v>2000</v>
      </c>
      <c r="D11" s="268">
        <v>2000</v>
      </c>
      <c r="E11" s="27" t="s">
        <v>189</v>
      </c>
      <c r="F11" s="12">
        <v>36009</v>
      </c>
      <c r="G11" s="146">
        <v>43615</v>
      </c>
      <c r="H11" s="146">
        <v>14790</v>
      </c>
    </row>
    <row r="12" spans="1:8" ht="15.75" customHeight="1">
      <c r="A12" s="27" t="s">
        <v>180</v>
      </c>
      <c r="B12" s="12">
        <v>55759</v>
      </c>
      <c r="C12" s="138">
        <v>120121</v>
      </c>
      <c r="D12" s="268">
        <v>35627</v>
      </c>
      <c r="E12" s="27" t="s">
        <v>181</v>
      </c>
      <c r="F12" s="12">
        <v>521</v>
      </c>
      <c r="G12" s="146">
        <v>521</v>
      </c>
      <c r="H12" s="146">
        <v>521</v>
      </c>
    </row>
    <row r="13" spans="1:8" ht="24" customHeight="1">
      <c r="A13" s="27" t="s">
        <v>42</v>
      </c>
      <c r="B13" s="12">
        <v>6630</v>
      </c>
      <c r="C13" s="138">
        <v>6935</v>
      </c>
      <c r="D13" s="138">
        <v>6935</v>
      </c>
      <c r="E13" s="27"/>
      <c r="F13" s="12"/>
      <c r="G13" s="146"/>
      <c r="H13" s="146"/>
    </row>
    <row r="14" spans="1:8" ht="15.75" customHeight="1">
      <c r="A14" s="27" t="s">
        <v>381</v>
      </c>
      <c r="B14" s="12"/>
      <c r="C14" s="138"/>
      <c r="D14" s="138">
        <v>5000</v>
      </c>
      <c r="E14" s="27" t="s">
        <v>384</v>
      </c>
      <c r="F14" s="12"/>
      <c r="G14" s="146"/>
      <c r="H14" s="146">
        <v>5000</v>
      </c>
    </row>
    <row r="15" spans="1:8" ht="15.75" customHeight="1">
      <c r="A15" s="27"/>
      <c r="B15" s="12"/>
      <c r="C15" s="138"/>
      <c r="D15" s="138"/>
      <c r="E15" s="27"/>
      <c r="F15" s="12"/>
      <c r="G15" s="146"/>
      <c r="H15" s="146"/>
    </row>
    <row r="16" spans="1:8" ht="15.75" customHeight="1">
      <c r="A16" s="27"/>
      <c r="B16" s="12"/>
      <c r="C16" s="138"/>
      <c r="D16" s="138"/>
      <c r="E16" s="27"/>
      <c r="F16" s="12"/>
      <c r="G16" s="146"/>
      <c r="H16" s="146"/>
    </row>
    <row r="17" spans="1:8" ht="18" customHeight="1">
      <c r="A17" s="98" t="s">
        <v>28</v>
      </c>
      <c r="B17" s="97">
        <f>SUM(B9:B16)</f>
        <v>85298</v>
      </c>
      <c r="C17" s="97">
        <f>SUM(C9:C16)</f>
        <v>138829</v>
      </c>
      <c r="D17" s="97">
        <f>SUM(D9:D16)</f>
        <v>59335</v>
      </c>
      <c r="E17" s="98" t="s">
        <v>28</v>
      </c>
      <c r="F17" s="97">
        <f>SUM(F9:F16)</f>
        <v>85298</v>
      </c>
      <c r="G17" s="97">
        <f>SUM(G9:G16)</f>
        <v>138829</v>
      </c>
      <c r="H17" s="97">
        <f>SUM(H9:H16)</f>
        <v>59335</v>
      </c>
    </row>
    <row r="18" spans="1:8" ht="18" customHeight="1" thickBot="1">
      <c r="A18" s="99" t="s">
        <v>29</v>
      </c>
      <c r="B18" s="100" t="str">
        <f>IF(((F17-B17)&gt;0),F17-B17,"----")</f>
        <v>----</v>
      </c>
      <c r="C18" s="139"/>
      <c r="D18" s="139"/>
      <c r="E18" s="147" t="s">
        <v>30</v>
      </c>
      <c r="F18" s="100" t="str">
        <f>IF(((B17-F17)&gt;0),B17-F17,"----")</f>
        <v>----</v>
      </c>
      <c r="G18" s="148"/>
      <c r="H18" s="202">
        <f>SUM(D17-H17)</f>
        <v>0</v>
      </c>
    </row>
  </sheetData>
  <sheetProtection/>
  <mergeCells count="6">
    <mergeCell ref="A5:H5"/>
    <mergeCell ref="E1:F1"/>
    <mergeCell ref="G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21.125" style="0" customWidth="1"/>
    <col min="3" max="3" width="11.125" style="0" bestFit="1" customWidth="1"/>
    <col min="4" max="4" width="14.875" style="0" bestFit="1" customWidth="1"/>
    <col min="5" max="5" width="8.625" style="0" customWidth="1"/>
    <col min="6" max="6" width="12.125" style="0" bestFit="1" customWidth="1"/>
    <col min="7" max="7" width="9.125" style="0" customWidth="1"/>
    <col min="8" max="8" width="10.50390625" style="0" customWidth="1"/>
  </cols>
  <sheetData>
    <row r="1" spans="2:8" ht="15.75">
      <c r="B1" s="44"/>
      <c r="C1" s="44"/>
      <c r="D1" s="44"/>
      <c r="E1" s="271" t="s">
        <v>146</v>
      </c>
      <c r="F1" s="271"/>
      <c r="G1" s="271"/>
      <c r="H1" s="271"/>
    </row>
    <row r="2" spans="2:6" ht="15.75">
      <c r="B2" s="44"/>
      <c r="C2" s="44"/>
      <c r="D2" s="44"/>
      <c r="E2" s="44"/>
      <c r="F2" s="44"/>
    </row>
    <row r="3" spans="1:8" ht="15.75">
      <c r="A3" s="288" t="s">
        <v>112</v>
      </c>
      <c r="B3" s="288"/>
      <c r="C3" s="288"/>
      <c r="D3" s="288"/>
      <c r="E3" s="288"/>
      <c r="F3" s="288"/>
      <c r="G3" s="288"/>
      <c r="H3" s="270"/>
    </row>
    <row r="4" spans="1:8" ht="15.75">
      <c r="A4" s="288" t="s">
        <v>224</v>
      </c>
      <c r="B4" s="288"/>
      <c r="C4" s="288"/>
      <c r="D4" s="288"/>
      <c r="E4" s="288"/>
      <c r="F4" s="288"/>
      <c r="G4" s="288"/>
      <c r="H4" s="270"/>
    </row>
    <row r="5" spans="1:8" ht="15.75">
      <c r="A5" s="284" t="s">
        <v>371</v>
      </c>
      <c r="B5" s="284"/>
      <c r="C5" s="284"/>
      <c r="D5" s="284"/>
      <c r="E5" s="284"/>
      <c r="F5" s="284"/>
      <c r="G5" s="284"/>
      <c r="H5" s="269"/>
    </row>
    <row r="6" spans="2:6" ht="15.75">
      <c r="B6" s="88"/>
      <c r="C6" s="88"/>
      <c r="D6" s="88"/>
      <c r="E6" s="88"/>
      <c r="F6" s="88"/>
    </row>
    <row r="7" spans="2:8" ht="15.75">
      <c r="B7" s="269" t="s">
        <v>113</v>
      </c>
      <c r="C7" s="269"/>
      <c r="D7" s="269"/>
      <c r="E7" s="269"/>
      <c r="F7" s="269"/>
      <c r="G7" s="269"/>
      <c r="H7" s="269"/>
    </row>
    <row r="8" spans="2:6" ht="15.75">
      <c r="B8" s="44"/>
      <c r="C8" s="44"/>
      <c r="D8" s="44"/>
      <c r="E8" s="44"/>
      <c r="F8" s="44"/>
    </row>
    <row r="9" ht="12.75">
      <c r="B9" t="s">
        <v>308</v>
      </c>
    </row>
    <row r="10" spans="2:6" ht="20.25" customHeight="1">
      <c r="B10" s="286" t="s">
        <v>25</v>
      </c>
      <c r="C10" s="37" t="s">
        <v>114</v>
      </c>
      <c r="D10" s="38" t="s">
        <v>115</v>
      </c>
      <c r="E10" s="38" t="s">
        <v>116</v>
      </c>
      <c r="F10" s="38" t="s">
        <v>21</v>
      </c>
    </row>
    <row r="11" spans="2:6" ht="13.5" customHeight="1">
      <c r="B11" s="287"/>
      <c r="C11" s="39" t="s">
        <v>117</v>
      </c>
      <c r="D11" s="40" t="s">
        <v>118</v>
      </c>
      <c r="E11" s="40" t="s">
        <v>119</v>
      </c>
      <c r="F11" s="40" t="s">
        <v>19</v>
      </c>
    </row>
    <row r="12" spans="2:6" ht="20.25" customHeight="1">
      <c r="B12" s="41" t="s">
        <v>120</v>
      </c>
      <c r="C12" s="82"/>
      <c r="D12" s="43">
        <v>467</v>
      </c>
      <c r="E12" s="43">
        <v>100</v>
      </c>
      <c r="F12" s="83">
        <f>SUM(C12:E12)</f>
        <v>567</v>
      </c>
    </row>
    <row r="13" spans="2:6" ht="21" customHeight="1">
      <c r="B13" s="41" t="s">
        <v>121</v>
      </c>
      <c r="C13" s="42"/>
      <c r="D13" s="43">
        <v>80</v>
      </c>
      <c r="E13" s="43"/>
      <c r="F13" s="43">
        <f>SUM(C13:E13)</f>
        <v>80</v>
      </c>
    </row>
    <row r="14" spans="2:6" ht="17.25" customHeight="1">
      <c r="B14" s="41" t="s">
        <v>122</v>
      </c>
      <c r="C14" s="42"/>
      <c r="D14" s="43"/>
      <c r="E14" s="43"/>
      <c r="F14" s="43">
        <f>SUM(C14:E14)</f>
        <v>0</v>
      </c>
    </row>
    <row r="15" spans="2:6" ht="17.25" customHeight="1">
      <c r="B15" s="41" t="s">
        <v>310</v>
      </c>
      <c r="C15" s="42">
        <v>2073</v>
      </c>
      <c r="D15" s="43"/>
      <c r="E15" s="43"/>
      <c r="F15" s="43">
        <f>SUM(C15:E15)</f>
        <v>2073</v>
      </c>
    </row>
    <row r="16" spans="2:6" ht="24.75" customHeight="1">
      <c r="B16" s="198" t="s">
        <v>20</v>
      </c>
      <c r="C16" s="199">
        <f>SUM(C12:C15)</f>
        <v>2073</v>
      </c>
      <c r="D16" s="200">
        <f>SUM(D12:D14)</f>
        <v>547</v>
      </c>
      <c r="E16" s="200">
        <f>SUM(E12:E14)</f>
        <v>100</v>
      </c>
      <c r="F16" s="199">
        <f>SUM(F12:F15)</f>
        <v>2720</v>
      </c>
    </row>
    <row r="17" spans="2:6" ht="18.75" customHeight="1">
      <c r="B17" s="192"/>
      <c r="C17" s="193"/>
      <c r="D17" s="194"/>
      <c r="E17" s="194"/>
      <c r="F17" s="193"/>
    </row>
    <row r="19" ht="12.75">
      <c r="B19" s="191" t="s">
        <v>309</v>
      </c>
    </row>
    <row r="20" spans="2:6" ht="12.75">
      <c r="B20" s="286" t="s">
        <v>25</v>
      </c>
      <c r="C20" s="37" t="s">
        <v>114</v>
      </c>
      <c r="D20" s="38" t="s">
        <v>115</v>
      </c>
      <c r="E20" s="38" t="s">
        <v>116</v>
      </c>
      <c r="F20" s="38" t="s">
        <v>21</v>
      </c>
    </row>
    <row r="21" spans="2:6" ht="24.75" customHeight="1">
      <c r="B21" s="287"/>
      <c r="C21" s="39" t="s">
        <v>117</v>
      </c>
      <c r="D21" s="40" t="s">
        <v>118</v>
      </c>
      <c r="E21" s="40" t="s">
        <v>119</v>
      </c>
      <c r="F21" s="40" t="s">
        <v>19</v>
      </c>
    </row>
    <row r="22" spans="2:6" ht="17.25" customHeight="1">
      <c r="B22" s="41" t="s">
        <v>120</v>
      </c>
      <c r="C22" s="82"/>
      <c r="D22" s="43">
        <v>467</v>
      </c>
      <c r="E22" s="43">
        <v>100</v>
      </c>
      <c r="F22" s="83">
        <f>SUM(C22:E22)</f>
        <v>567</v>
      </c>
    </row>
    <row r="23" spans="2:6" ht="17.25" customHeight="1">
      <c r="B23" s="41" t="s">
        <v>121</v>
      </c>
      <c r="C23" s="42"/>
      <c r="D23" s="43">
        <v>80</v>
      </c>
      <c r="E23" s="43"/>
      <c r="F23" s="83">
        <f>SUM(C23:E23)</f>
        <v>80</v>
      </c>
    </row>
    <row r="24" spans="2:6" ht="18.75" customHeight="1">
      <c r="B24" s="41" t="s">
        <v>122</v>
      </c>
      <c r="C24" s="42"/>
      <c r="D24" s="43"/>
      <c r="E24" s="43"/>
      <c r="F24" s="83">
        <f>SUM(C24:E24)</f>
        <v>0</v>
      </c>
    </row>
    <row r="25" spans="2:6" ht="18.75" customHeight="1">
      <c r="B25" s="41" t="s">
        <v>310</v>
      </c>
      <c r="C25" s="42">
        <v>2173</v>
      </c>
      <c r="D25" s="43"/>
      <c r="E25" s="43"/>
      <c r="F25" s="83">
        <f>SUM(C25:E25)</f>
        <v>2173</v>
      </c>
    </row>
    <row r="26" spans="2:6" ht="21" customHeight="1">
      <c r="B26" s="198" t="s">
        <v>20</v>
      </c>
      <c r="C26" s="199">
        <f>SUM(C22:C25)</f>
        <v>2173</v>
      </c>
      <c r="D26" s="200">
        <f>SUM(D22:D24)</f>
        <v>547</v>
      </c>
      <c r="E26" s="200">
        <f>SUM(E22:E24)</f>
        <v>100</v>
      </c>
      <c r="F26" s="201">
        <f>SUM(C26:E26)</f>
        <v>2820</v>
      </c>
    </row>
    <row r="27" spans="2:6" ht="21" customHeight="1">
      <c r="B27" s="192"/>
      <c r="C27" s="193"/>
      <c r="D27" s="194"/>
      <c r="E27" s="194"/>
      <c r="F27" s="193"/>
    </row>
    <row r="29" spans="2:8" ht="12.75">
      <c r="B29" s="191"/>
      <c r="C29" s="250"/>
      <c r="D29" s="250"/>
      <c r="E29" s="250"/>
      <c r="F29" s="250"/>
      <c r="G29" s="250"/>
      <c r="H29" s="250"/>
    </row>
    <row r="30" spans="2:8" ht="15.75" customHeight="1">
      <c r="B30" s="285"/>
      <c r="C30" s="251"/>
      <c r="D30" s="252"/>
      <c r="E30" s="252"/>
      <c r="F30" s="252"/>
      <c r="G30" s="253"/>
      <c r="H30" s="253"/>
    </row>
    <row r="31" spans="2:8" ht="18" customHeight="1">
      <c r="B31" s="285"/>
      <c r="C31" s="251"/>
      <c r="D31" s="252"/>
      <c r="E31" s="252"/>
      <c r="F31" s="252"/>
      <c r="G31" s="253"/>
      <c r="H31" s="250"/>
    </row>
    <row r="32" spans="2:8" ht="22.5" customHeight="1">
      <c r="B32" s="254"/>
      <c r="C32" s="255"/>
      <c r="D32" s="256"/>
      <c r="E32" s="256"/>
      <c r="F32" s="257"/>
      <c r="G32" s="258"/>
      <c r="H32" s="257"/>
    </row>
    <row r="33" spans="2:8" ht="21" customHeight="1">
      <c r="B33" s="254"/>
      <c r="C33" s="259"/>
      <c r="D33" s="256"/>
      <c r="E33" s="256"/>
      <c r="F33" s="256"/>
      <c r="G33" s="250"/>
      <c r="H33" s="257"/>
    </row>
    <row r="34" spans="2:8" ht="18" customHeight="1">
      <c r="B34" s="254"/>
      <c r="C34" s="259"/>
      <c r="D34" s="256"/>
      <c r="E34" s="256"/>
      <c r="F34" s="256"/>
      <c r="G34" s="250"/>
      <c r="H34" s="257"/>
    </row>
    <row r="35" spans="2:8" ht="18" customHeight="1">
      <c r="B35" s="254"/>
      <c r="C35" s="259"/>
      <c r="D35" s="256"/>
      <c r="E35" s="256"/>
      <c r="F35" s="256"/>
      <c r="G35" s="250"/>
      <c r="H35" s="257"/>
    </row>
    <row r="36" spans="2:8" ht="26.25" customHeight="1">
      <c r="B36" s="192"/>
      <c r="C36" s="193"/>
      <c r="D36" s="193"/>
      <c r="E36" s="193"/>
      <c r="F36" s="193"/>
      <c r="G36" s="193"/>
      <c r="H36" s="263"/>
    </row>
  </sheetData>
  <sheetProtection/>
  <mergeCells count="6">
    <mergeCell ref="A5:G5"/>
    <mergeCell ref="B30:B31"/>
    <mergeCell ref="B10:B11"/>
    <mergeCell ref="B20:B21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zoomScale="130" zoomScaleNormal="130" zoomScalePageLayoutView="0" workbookViewId="0" topLeftCell="A1">
      <selection activeCell="F41" sqref="F41"/>
    </sheetView>
  </sheetViews>
  <sheetFormatPr defaultColWidth="9.00390625" defaultRowHeight="12.75"/>
  <cols>
    <col min="1" max="1" width="25.375" style="164" bestFit="1" customWidth="1"/>
    <col min="2" max="16" width="7.875" style="164" customWidth="1"/>
    <col min="17" max="17" width="24.625" style="164" customWidth="1"/>
    <col min="18" max="20" width="6.875" style="164" customWidth="1"/>
    <col min="21" max="23" width="7.50390625" style="164" customWidth="1"/>
    <col min="24" max="26" width="6.875" style="164" customWidth="1"/>
    <col min="27" max="27" width="6.125" style="164" customWidth="1"/>
    <col min="28" max="28" width="6.875" style="164" customWidth="1"/>
    <col min="29" max="29" width="5.625" style="164" customWidth="1"/>
    <col min="30" max="30" width="6.50390625" style="164" customWidth="1"/>
    <col min="31" max="31" width="6.375" style="164" customWidth="1"/>
    <col min="32" max="32" width="6.625" style="164" customWidth="1"/>
    <col min="33" max="33" width="7.375" style="164" customWidth="1"/>
    <col min="34" max="34" width="7.50390625" style="164" customWidth="1"/>
    <col min="35" max="35" width="8.125" style="164" customWidth="1"/>
    <col min="36" max="16384" width="9.375" style="164" customWidth="1"/>
  </cols>
  <sheetData>
    <row r="1" spans="13:35" ht="15.75">
      <c r="M1" s="289" t="s">
        <v>361</v>
      </c>
      <c r="N1" s="289"/>
      <c r="O1" s="289"/>
      <c r="P1" s="289"/>
      <c r="AE1" s="289" t="s">
        <v>360</v>
      </c>
      <c r="AF1" s="289"/>
      <c r="AG1" s="289"/>
      <c r="AH1" s="289"/>
      <c r="AI1" s="289"/>
    </row>
    <row r="2" spans="1:35" ht="15" customHeight="1">
      <c r="A2" s="284" t="s">
        <v>109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 t="s">
        <v>109</v>
      </c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90"/>
      <c r="AH2" s="290"/>
      <c r="AI2" s="290"/>
    </row>
    <row r="3" spans="1:35" ht="13.5" customHeight="1">
      <c r="A3" s="284" t="s">
        <v>222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 t="s">
        <v>222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90"/>
      <c r="AH3" s="290"/>
      <c r="AI3" s="290"/>
    </row>
    <row r="4" spans="1:35" ht="12" customHeight="1">
      <c r="A4" s="284" t="s">
        <v>371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 t="s">
        <v>389</v>
      </c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</row>
    <row r="5" spans="1:35" ht="15.75">
      <c r="A5" s="284" t="s">
        <v>257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 t="s">
        <v>257</v>
      </c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</row>
    <row r="6" spans="15:35" ht="12.75" customHeight="1">
      <c r="O6" s="291" t="s">
        <v>110</v>
      </c>
      <c r="P6" s="291"/>
      <c r="AG6" s="291" t="s">
        <v>110</v>
      </c>
      <c r="AH6" s="291"/>
      <c r="AI6" s="291"/>
    </row>
    <row r="7" spans="1:35" s="171" customFormat="1" ht="8.25">
      <c r="A7" s="188"/>
      <c r="B7" s="292" t="s">
        <v>139</v>
      </c>
      <c r="C7" s="293"/>
      <c r="D7" s="294"/>
      <c r="E7" s="292" t="s">
        <v>140</v>
      </c>
      <c r="F7" s="293"/>
      <c r="G7" s="294"/>
      <c r="H7" s="292" t="s">
        <v>258</v>
      </c>
      <c r="I7" s="293"/>
      <c r="J7" s="294"/>
      <c r="K7" s="292" t="s">
        <v>141</v>
      </c>
      <c r="L7" s="293"/>
      <c r="M7" s="294"/>
      <c r="N7" s="292" t="s">
        <v>38</v>
      </c>
      <c r="O7" s="293"/>
      <c r="P7" s="294"/>
      <c r="Q7" s="188"/>
      <c r="R7" s="292" t="s">
        <v>144</v>
      </c>
      <c r="S7" s="293"/>
      <c r="T7" s="294"/>
      <c r="U7" s="292" t="s">
        <v>259</v>
      </c>
      <c r="V7" s="293"/>
      <c r="W7" s="294"/>
      <c r="X7" s="292" t="s">
        <v>260</v>
      </c>
      <c r="Y7" s="293"/>
      <c r="Z7" s="294"/>
      <c r="AA7" s="292" t="s">
        <v>261</v>
      </c>
      <c r="AB7" s="293"/>
      <c r="AC7" s="294"/>
      <c r="AD7" s="292" t="s">
        <v>190</v>
      </c>
      <c r="AE7" s="293"/>
      <c r="AF7" s="294"/>
      <c r="AG7" s="292" t="s">
        <v>20</v>
      </c>
      <c r="AH7" s="293"/>
      <c r="AI7" s="294"/>
    </row>
    <row r="8" spans="1:256" ht="8.25">
      <c r="A8" s="185" t="s">
        <v>25</v>
      </c>
      <c r="B8" s="295" t="s">
        <v>123</v>
      </c>
      <c r="C8" s="296"/>
      <c r="D8" s="297"/>
      <c r="E8" s="295" t="s">
        <v>262</v>
      </c>
      <c r="F8" s="296"/>
      <c r="G8" s="297"/>
      <c r="H8" s="295" t="s">
        <v>125</v>
      </c>
      <c r="I8" s="296"/>
      <c r="J8" s="297"/>
      <c r="K8" s="168"/>
      <c r="L8" s="169"/>
      <c r="M8" s="170"/>
      <c r="N8" s="168"/>
      <c r="O8" s="169"/>
      <c r="P8" s="170"/>
      <c r="Q8" s="185" t="s">
        <v>25</v>
      </c>
      <c r="R8" s="295"/>
      <c r="S8" s="296"/>
      <c r="T8" s="297"/>
      <c r="U8" s="295" t="s">
        <v>263</v>
      </c>
      <c r="V8" s="296"/>
      <c r="W8" s="297"/>
      <c r="X8" s="295" t="s">
        <v>264</v>
      </c>
      <c r="Y8" s="296"/>
      <c r="Z8" s="297"/>
      <c r="AA8" s="295" t="s">
        <v>294</v>
      </c>
      <c r="AB8" s="296"/>
      <c r="AC8" s="297"/>
      <c r="AD8" s="165"/>
      <c r="AE8" s="166"/>
      <c r="AF8" s="167"/>
      <c r="AG8" s="168"/>
      <c r="AH8" s="169"/>
      <c r="AI8" s="170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</row>
    <row r="9" spans="1:256" ht="8.25">
      <c r="A9" s="185"/>
      <c r="B9" s="172" t="s">
        <v>265</v>
      </c>
      <c r="C9" s="172" t="s">
        <v>266</v>
      </c>
      <c r="D9" s="172" t="s">
        <v>266</v>
      </c>
      <c r="E9" s="172" t="s">
        <v>265</v>
      </c>
      <c r="F9" s="172" t="s">
        <v>266</v>
      </c>
      <c r="G9" s="172" t="s">
        <v>266</v>
      </c>
      <c r="H9" s="172" t="s">
        <v>265</v>
      </c>
      <c r="I9" s="172" t="s">
        <v>266</v>
      </c>
      <c r="J9" s="172" t="s">
        <v>266</v>
      </c>
      <c r="K9" s="172" t="s">
        <v>265</v>
      </c>
      <c r="L9" s="172" t="s">
        <v>266</v>
      </c>
      <c r="M9" s="172" t="s">
        <v>266</v>
      </c>
      <c r="N9" s="172" t="s">
        <v>265</v>
      </c>
      <c r="O9" s="172" t="s">
        <v>266</v>
      </c>
      <c r="P9" s="172" t="s">
        <v>266</v>
      </c>
      <c r="Q9" s="185"/>
      <c r="R9" s="187" t="s">
        <v>265</v>
      </c>
      <c r="S9" s="172" t="s">
        <v>266</v>
      </c>
      <c r="T9" s="172" t="s">
        <v>266</v>
      </c>
      <c r="U9" s="172" t="s">
        <v>265</v>
      </c>
      <c r="V9" s="172" t="s">
        <v>266</v>
      </c>
      <c r="W9" s="172" t="s">
        <v>266</v>
      </c>
      <c r="X9" s="172" t="s">
        <v>265</v>
      </c>
      <c r="Y9" s="172" t="s">
        <v>266</v>
      </c>
      <c r="Z9" s="172" t="s">
        <v>266</v>
      </c>
      <c r="AA9" s="172" t="s">
        <v>265</v>
      </c>
      <c r="AB9" s="172" t="s">
        <v>266</v>
      </c>
      <c r="AC9" s="172" t="s">
        <v>266</v>
      </c>
      <c r="AD9" s="172" t="s">
        <v>265</v>
      </c>
      <c r="AE9" s="172" t="s">
        <v>266</v>
      </c>
      <c r="AF9" s="172" t="s">
        <v>266</v>
      </c>
      <c r="AG9" s="172" t="s">
        <v>265</v>
      </c>
      <c r="AH9" s="172" t="s">
        <v>266</v>
      </c>
      <c r="AI9" s="172" t="s">
        <v>266</v>
      </c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</row>
    <row r="10" spans="1:256" ht="13.5" customHeight="1">
      <c r="A10" s="186"/>
      <c r="B10" s="172"/>
      <c r="C10" s="173">
        <v>40353</v>
      </c>
      <c r="D10" s="173">
        <v>40436</v>
      </c>
      <c r="E10" s="172"/>
      <c r="F10" s="173">
        <v>40353</v>
      </c>
      <c r="G10" s="173">
        <v>40436</v>
      </c>
      <c r="H10" s="172"/>
      <c r="I10" s="173">
        <v>40353</v>
      </c>
      <c r="J10" s="173">
        <v>40436</v>
      </c>
      <c r="K10" s="172"/>
      <c r="L10" s="173">
        <v>40353</v>
      </c>
      <c r="M10" s="173">
        <v>40436</v>
      </c>
      <c r="N10" s="172"/>
      <c r="O10" s="173">
        <v>40353</v>
      </c>
      <c r="P10" s="173">
        <v>40436</v>
      </c>
      <c r="Q10" s="186"/>
      <c r="R10" s="187"/>
      <c r="S10" s="173">
        <v>40353</v>
      </c>
      <c r="T10" s="173">
        <v>40436</v>
      </c>
      <c r="U10" s="172"/>
      <c r="V10" s="173">
        <v>40353</v>
      </c>
      <c r="W10" s="173">
        <v>40436</v>
      </c>
      <c r="X10" s="172"/>
      <c r="Y10" s="173">
        <v>40353</v>
      </c>
      <c r="Z10" s="173">
        <v>40436</v>
      </c>
      <c r="AA10" s="172"/>
      <c r="AB10" s="173">
        <v>40353</v>
      </c>
      <c r="AC10" s="173">
        <v>40436</v>
      </c>
      <c r="AD10" s="172"/>
      <c r="AE10" s="173">
        <v>624</v>
      </c>
      <c r="AF10" s="173">
        <v>40436</v>
      </c>
      <c r="AG10" s="172"/>
      <c r="AH10" s="173">
        <v>40353</v>
      </c>
      <c r="AI10" s="173">
        <v>40436</v>
      </c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</row>
    <row r="11" spans="1:256" ht="13.5" customHeight="1">
      <c r="A11" s="184" t="s">
        <v>267</v>
      </c>
      <c r="B11" s="174"/>
      <c r="C11" s="174"/>
      <c r="D11" s="174"/>
      <c r="E11" s="174"/>
      <c r="F11" s="174"/>
      <c r="G11" s="174"/>
      <c r="H11" s="175">
        <v>6032</v>
      </c>
      <c r="I11" s="175">
        <v>7479</v>
      </c>
      <c r="J11" s="175">
        <v>9948</v>
      </c>
      <c r="K11" s="174"/>
      <c r="L11" s="174"/>
      <c r="M11" s="174"/>
      <c r="N11" s="174"/>
      <c r="O11" s="174"/>
      <c r="P11" s="174"/>
      <c r="Q11" s="184" t="s">
        <v>267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>
        <f aca="true" t="shared" si="0" ref="AG11:AG36">SUM(B11+E11+H11+K11+N11+R11+U11+X11+AA11+AD11)</f>
        <v>6032</v>
      </c>
      <c r="AH11" s="197">
        <f>SUM(C11+F11+I11+L11+O11+S11+V11+Y11+AB11)</f>
        <v>7479</v>
      </c>
      <c r="AI11" s="197">
        <f aca="true" t="shared" si="1" ref="AI11:AI24">SUM(D11+G11+J11+M11+P11+T11+W11+Z11+AC11)</f>
        <v>9948</v>
      </c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  <c r="IV11" s="171"/>
    </row>
    <row r="12" spans="1:256" ht="13.5" customHeight="1">
      <c r="A12" s="178" t="s">
        <v>268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4"/>
      <c r="N12" s="175"/>
      <c r="O12" s="175"/>
      <c r="P12" s="174"/>
      <c r="Q12" s="178" t="s">
        <v>268</v>
      </c>
      <c r="R12" s="174"/>
      <c r="S12" s="175"/>
      <c r="T12" s="174"/>
      <c r="U12" s="175"/>
      <c r="V12" s="175"/>
      <c r="W12" s="175"/>
      <c r="X12" s="174"/>
      <c r="Y12" s="174"/>
      <c r="Z12" s="174"/>
      <c r="AA12" s="174"/>
      <c r="AB12" s="174"/>
      <c r="AC12" s="174"/>
      <c r="AD12" s="174"/>
      <c r="AE12" s="174"/>
      <c r="AF12" s="174"/>
      <c r="AG12" s="174">
        <f t="shared" si="0"/>
        <v>0</v>
      </c>
      <c r="AH12" s="195">
        <f>SUM(C12+F12+I12+L12+O12+S12+V12+Y12+AB12+AE12)</f>
        <v>0</v>
      </c>
      <c r="AI12" s="195">
        <f>SUM(D12+G12+J12+M12+P12+T12+W12+Z12+AC12+AF12)</f>
        <v>0</v>
      </c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spans="1:256" ht="13.5" customHeight="1">
      <c r="A13" s="178" t="s">
        <v>292</v>
      </c>
      <c r="B13" s="175">
        <v>4913</v>
      </c>
      <c r="C13" s="175">
        <v>4913</v>
      </c>
      <c r="D13" s="175">
        <v>4913</v>
      </c>
      <c r="E13" s="175">
        <v>1100</v>
      </c>
      <c r="F13" s="175">
        <v>1100</v>
      </c>
      <c r="G13" s="175">
        <v>1100</v>
      </c>
      <c r="H13" s="175"/>
      <c r="I13" s="175"/>
      <c r="J13" s="175"/>
      <c r="K13" s="175"/>
      <c r="L13" s="175"/>
      <c r="M13" s="174"/>
      <c r="N13" s="175"/>
      <c r="O13" s="175"/>
      <c r="P13" s="174"/>
      <c r="Q13" s="178" t="s">
        <v>292</v>
      </c>
      <c r="R13" s="174"/>
      <c r="S13" s="175"/>
      <c r="T13" s="174"/>
      <c r="U13" s="175"/>
      <c r="V13" s="175"/>
      <c r="W13" s="175"/>
      <c r="X13" s="174"/>
      <c r="Y13" s="174"/>
      <c r="Z13" s="174"/>
      <c r="AA13" s="174"/>
      <c r="AB13" s="174"/>
      <c r="AC13" s="174"/>
      <c r="AD13" s="174"/>
      <c r="AE13" s="174"/>
      <c r="AF13" s="174"/>
      <c r="AG13" s="174">
        <f t="shared" si="0"/>
        <v>6013</v>
      </c>
      <c r="AH13" s="195">
        <f>SUM(C13+F13+I13+L13+O13+S13+V13+Y13+AB13+AE13)</f>
        <v>6013</v>
      </c>
      <c r="AI13" s="197">
        <f t="shared" si="1"/>
        <v>6013</v>
      </c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</row>
    <row r="14" spans="1:256" ht="13.5" customHeight="1">
      <c r="A14" s="178" t="s">
        <v>269</v>
      </c>
      <c r="B14" s="174">
        <v>907</v>
      </c>
      <c r="C14" s="174">
        <v>1021</v>
      </c>
      <c r="D14" s="174">
        <v>1021</v>
      </c>
      <c r="E14" s="174">
        <v>231</v>
      </c>
      <c r="F14" s="174">
        <v>248</v>
      </c>
      <c r="G14" s="174">
        <v>248</v>
      </c>
      <c r="H14" s="174">
        <v>12817</v>
      </c>
      <c r="I14" s="211">
        <v>13419</v>
      </c>
      <c r="J14" s="211">
        <v>14123</v>
      </c>
      <c r="K14" s="174"/>
      <c r="L14" s="174">
        <v>61901</v>
      </c>
      <c r="M14" s="174">
        <v>4501</v>
      </c>
      <c r="N14" s="174">
        <v>34733</v>
      </c>
      <c r="O14" s="174">
        <v>24092</v>
      </c>
      <c r="P14" s="174">
        <v>26502</v>
      </c>
      <c r="Q14" s="178" t="s">
        <v>269</v>
      </c>
      <c r="R14" s="174">
        <v>521</v>
      </c>
      <c r="S14" s="174">
        <v>521</v>
      </c>
      <c r="T14" s="174">
        <v>5521</v>
      </c>
      <c r="U14" s="174">
        <v>24420</v>
      </c>
      <c r="V14" s="174">
        <v>23994</v>
      </c>
      <c r="W14" s="174">
        <v>22094</v>
      </c>
      <c r="X14" s="174">
        <v>1290</v>
      </c>
      <c r="Y14" s="174">
        <v>1230</v>
      </c>
      <c r="Z14" s="174">
        <v>1093</v>
      </c>
      <c r="AA14" s="174">
        <v>780</v>
      </c>
      <c r="AB14" s="174">
        <v>880</v>
      </c>
      <c r="AC14" s="174">
        <v>1030</v>
      </c>
      <c r="AD14" s="174">
        <v>37841</v>
      </c>
      <c r="AE14" s="174">
        <v>43817</v>
      </c>
      <c r="AF14" s="174">
        <v>14960</v>
      </c>
      <c r="AG14" s="174">
        <v>113540</v>
      </c>
      <c r="AH14" s="195">
        <f>SUM(C14+F14+I14+L14+O14+S14+V14+Y14+AB14+AE14)</f>
        <v>171123</v>
      </c>
      <c r="AI14" s="197">
        <f t="shared" si="1"/>
        <v>76133</v>
      </c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  <c r="IV14" s="171"/>
    </row>
    <row r="15" spans="1:256" ht="13.5" customHeight="1">
      <c r="A15" s="178" t="s">
        <v>270</v>
      </c>
      <c r="B15" s="175"/>
      <c r="C15" s="175"/>
      <c r="D15" s="175"/>
      <c r="E15" s="174"/>
      <c r="F15" s="174"/>
      <c r="G15" s="174"/>
      <c r="H15" s="174">
        <v>567</v>
      </c>
      <c r="I15" s="174">
        <v>567</v>
      </c>
      <c r="J15" s="174">
        <v>723</v>
      </c>
      <c r="K15" s="174"/>
      <c r="L15" s="174"/>
      <c r="M15" s="174"/>
      <c r="N15" s="174"/>
      <c r="O15" s="174"/>
      <c r="P15" s="174"/>
      <c r="Q15" s="178" t="s">
        <v>270</v>
      </c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>
        <v>320</v>
      </c>
      <c r="AD15" s="174"/>
      <c r="AE15" s="174"/>
      <c r="AF15" s="174"/>
      <c r="AG15" s="174">
        <f t="shared" si="0"/>
        <v>567</v>
      </c>
      <c r="AH15" s="195">
        <f aca="true" t="shared" si="2" ref="AH15:AH36">SUM(C15+F15+I15+L15+O15+S15+V15+Y15+AB15)</f>
        <v>567</v>
      </c>
      <c r="AI15" s="197">
        <f t="shared" si="1"/>
        <v>1043</v>
      </c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spans="1:256" ht="13.5" customHeight="1">
      <c r="A16" s="178" t="s">
        <v>271</v>
      </c>
      <c r="B16" s="174"/>
      <c r="C16" s="174"/>
      <c r="D16" s="174"/>
      <c r="E16" s="174"/>
      <c r="F16" s="174"/>
      <c r="G16" s="174"/>
      <c r="H16" s="174">
        <v>1690</v>
      </c>
      <c r="I16" s="174">
        <v>1690</v>
      </c>
      <c r="J16" s="174">
        <v>1690</v>
      </c>
      <c r="K16" s="174"/>
      <c r="L16" s="174"/>
      <c r="M16" s="174"/>
      <c r="N16" s="174"/>
      <c r="O16" s="174"/>
      <c r="P16" s="174"/>
      <c r="Q16" s="178" t="s">
        <v>271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>
        <f t="shared" si="0"/>
        <v>1690</v>
      </c>
      <c r="AH16" s="195">
        <f t="shared" si="2"/>
        <v>1690</v>
      </c>
      <c r="AI16" s="197">
        <f>SUM(D16+G16+J16+M16+P16+T16+W16+Z16+AC16)</f>
        <v>1690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1"/>
    </row>
    <row r="17" spans="1:256" ht="13.5" customHeight="1">
      <c r="A17" s="178" t="s">
        <v>272</v>
      </c>
      <c r="B17" s="174">
        <v>1268</v>
      </c>
      <c r="C17" s="174">
        <v>1383</v>
      </c>
      <c r="D17" s="174">
        <v>1383</v>
      </c>
      <c r="E17" s="174">
        <v>329</v>
      </c>
      <c r="F17" s="174">
        <v>346</v>
      </c>
      <c r="G17" s="174">
        <v>346</v>
      </c>
      <c r="H17" s="175">
        <v>413</v>
      </c>
      <c r="I17" s="175">
        <v>413</v>
      </c>
      <c r="J17" s="175">
        <v>513</v>
      </c>
      <c r="K17" s="174"/>
      <c r="L17" s="174"/>
      <c r="M17" s="174"/>
      <c r="N17" s="174"/>
      <c r="O17" s="174"/>
      <c r="P17" s="174"/>
      <c r="Q17" s="178" t="s">
        <v>272</v>
      </c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>
        <f t="shared" si="0"/>
        <v>2010</v>
      </c>
      <c r="AH17" s="195">
        <f t="shared" si="2"/>
        <v>2142</v>
      </c>
      <c r="AI17" s="197">
        <f t="shared" si="1"/>
        <v>2242</v>
      </c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  <c r="IU17" s="171"/>
      <c r="IV17" s="171"/>
    </row>
    <row r="18" spans="1:256" ht="13.5" customHeight="1">
      <c r="A18" s="178" t="s">
        <v>273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8" t="s">
        <v>273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>
        <f t="shared" si="0"/>
        <v>0</v>
      </c>
      <c r="AH18" s="195">
        <f t="shared" si="2"/>
        <v>0</v>
      </c>
      <c r="AI18" s="197">
        <f t="shared" si="1"/>
        <v>0</v>
      </c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1"/>
    </row>
    <row r="19" spans="1:256" ht="13.5" customHeight="1">
      <c r="A19" s="178" t="s">
        <v>274</v>
      </c>
      <c r="B19" s="174"/>
      <c r="C19" s="174"/>
      <c r="D19" s="174"/>
      <c r="E19" s="174"/>
      <c r="F19" s="174"/>
      <c r="G19" s="174"/>
      <c r="H19" s="175"/>
      <c r="I19" s="175"/>
      <c r="J19" s="175"/>
      <c r="K19" s="174"/>
      <c r="L19" s="174"/>
      <c r="M19" s="174"/>
      <c r="N19" s="174"/>
      <c r="O19" s="174"/>
      <c r="P19" s="174"/>
      <c r="Q19" s="178" t="s">
        <v>274</v>
      </c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>
        <f t="shared" si="0"/>
        <v>0</v>
      </c>
      <c r="AH19" s="195">
        <f t="shared" si="2"/>
        <v>0</v>
      </c>
      <c r="AI19" s="197">
        <f t="shared" si="1"/>
        <v>0</v>
      </c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</row>
    <row r="20" spans="1:256" ht="13.5" customHeight="1">
      <c r="A20" s="178" t="s">
        <v>275</v>
      </c>
      <c r="B20" s="174"/>
      <c r="C20" s="174"/>
      <c r="D20" s="174"/>
      <c r="E20" s="174"/>
      <c r="F20" s="174"/>
      <c r="G20" s="174"/>
      <c r="H20" s="174">
        <v>868</v>
      </c>
      <c r="I20" s="174">
        <v>868</v>
      </c>
      <c r="J20" s="174">
        <v>868</v>
      </c>
      <c r="K20" s="174"/>
      <c r="L20" s="174"/>
      <c r="M20" s="174"/>
      <c r="N20" s="174"/>
      <c r="O20" s="174"/>
      <c r="P20" s="174"/>
      <c r="Q20" s="178" t="s">
        <v>275</v>
      </c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>
        <f t="shared" si="0"/>
        <v>868</v>
      </c>
      <c r="AH20" s="195">
        <f t="shared" si="2"/>
        <v>868</v>
      </c>
      <c r="AI20" s="197">
        <f t="shared" si="1"/>
        <v>868</v>
      </c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</row>
    <row r="21" spans="1:256" ht="13.5" customHeight="1">
      <c r="A21" s="178" t="s">
        <v>276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8" t="s">
        <v>276</v>
      </c>
      <c r="R21" s="174"/>
      <c r="S21" s="174"/>
      <c r="T21" s="174"/>
      <c r="U21" s="174"/>
      <c r="V21" s="174"/>
      <c r="W21" s="174"/>
      <c r="X21" s="174">
        <v>410</v>
      </c>
      <c r="Y21" s="174">
        <v>944</v>
      </c>
      <c r="Z21" s="174">
        <v>944</v>
      </c>
      <c r="AA21" s="174"/>
      <c r="AB21" s="174"/>
      <c r="AC21" s="174"/>
      <c r="AD21" s="174"/>
      <c r="AE21" s="174"/>
      <c r="AF21" s="174"/>
      <c r="AG21" s="174">
        <f t="shared" si="0"/>
        <v>410</v>
      </c>
      <c r="AH21" s="195">
        <f t="shared" si="2"/>
        <v>944</v>
      </c>
      <c r="AI21" s="197">
        <f t="shared" si="1"/>
        <v>944</v>
      </c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spans="1:256" ht="13.5" customHeight="1">
      <c r="A22" s="178" t="s">
        <v>277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8" t="s">
        <v>277</v>
      </c>
      <c r="R22" s="174"/>
      <c r="S22" s="174"/>
      <c r="T22" s="174"/>
      <c r="U22" s="174"/>
      <c r="V22" s="174"/>
      <c r="W22" s="174"/>
      <c r="X22" s="174">
        <v>20</v>
      </c>
      <c r="Y22" s="174">
        <v>20</v>
      </c>
      <c r="Z22" s="174">
        <v>20</v>
      </c>
      <c r="AA22" s="174"/>
      <c r="AB22" s="174"/>
      <c r="AC22" s="174"/>
      <c r="AD22" s="174"/>
      <c r="AE22" s="174"/>
      <c r="AF22" s="174"/>
      <c r="AG22" s="174">
        <f t="shared" si="0"/>
        <v>20</v>
      </c>
      <c r="AH22" s="195">
        <f t="shared" si="2"/>
        <v>20</v>
      </c>
      <c r="AI22" s="197">
        <f t="shared" si="1"/>
        <v>20</v>
      </c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</row>
    <row r="23" spans="1:256" ht="13.5" customHeight="1">
      <c r="A23" s="178" t="s">
        <v>278</v>
      </c>
      <c r="B23" s="174"/>
      <c r="C23" s="174"/>
      <c r="D23" s="174"/>
      <c r="E23" s="174">
        <v>80</v>
      </c>
      <c r="F23" s="174">
        <v>173</v>
      </c>
      <c r="G23" s="174">
        <v>173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8" t="s">
        <v>278</v>
      </c>
      <c r="R23" s="174"/>
      <c r="S23" s="174"/>
      <c r="T23" s="174"/>
      <c r="U23" s="174"/>
      <c r="V23" s="174"/>
      <c r="W23" s="174"/>
      <c r="X23" s="174">
        <v>334</v>
      </c>
      <c r="Y23" s="174">
        <v>724</v>
      </c>
      <c r="Z23" s="174">
        <v>724</v>
      </c>
      <c r="AA23" s="174"/>
      <c r="AB23" s="174"/>
      <c r="AC23" s="174"/>
      <c r="AD23" s="174"/>
      <c r="AE23" s="174"/>
      <c r="AF23" s="174"/>
      <c r="AG23" s="174">
        <f t="shared" si="0"/>
        <v>414</v>
      </c>
      <c r="AH23" s="195">
        <f t="shared" si="2"/>
        <v>897</v>
      </c>
      <c r="AI23" s="197">
        <f t="shared" si="1"/>
        <v>897</v>
      </c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</row>
    <row r="24" spans="1:256" ht="13.5" customHeight="1">
      <c r="A24" s="178" t="s">
        <v>279</v>
      </c>
      <c r="B24" s="174"/>
      <c r="C24" s="174"/>
      <c r="D24" s="174"/>
      <c r="E24" s="174">
        <v>86</v>
      </c>
      <c r="F24" s="174">
        <v>86</v>
      </c>
      <c r="G24" s="174">
        <v>86</v>
      </c>
      <c r="H24" s="175"/>
      <c r="I24" s="175"/>
      <c r="J24" s="175"/>
      <c r="K24" s="174"/>
      <c r="L24" s="174"/>
      <c r="M24" s="174"/>
      <c r="N24" s="174"/>
      <c r="O24" s="174"/>
      <c r="P24" s="174"/>
      <c r="Q24" s="178" t="s">
        <v>279</v>
      </c>
      <c r="R24" s="174"/>
      <c r="S24" s="174"/>
      <c r="T24" s="174"/>
      <c r="U24" s="174"/>
      <c r="V24" s="174"/>
      <c r="W24" s="174"/>
      <c r="X24" s="174">
        <v>360</v>
      </c>
      <c r="Y24" s="174">
        <v>360</v>
      </c>
      <c r="Z24" s="174">
        <v>360</v>
      </c>
      <c r="AA24" s="174"/>
      <c r="AB24" s="174"/>
      <c r="AC24" s="174"/>
      <c r="AD24" s="174"/>
      <c r="AE24" s="174"/>
      <c r="AF24" s="174"/>
      <c r="AG24" s="174">
        <f t="shared" si="0"/>
        <v>446</v>
      </c>
      <c r="AH24" s="195">
        <f t="shared" si="2"/>
        <v>446</v>
      </c>
      <c r="AI24" s="197">
        <f t="shared" si="1"/>
        <v>446</v>
      </c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</row>
    <row r="25" spans="1:256" ht="13.5" customHeight="1">
      <c r="A25" s="178" t="s">
        <v>280</v>
      </c>
      <c r="B25" s="174"/>
      <c r="C25" s="174"/>
      <c r="D25" s="174"/>
      <c r="E25" s="174"/>
      <c r="F25" s="174"/>
      <c r="G25" s="174"/>
      <c r="H25" s="175"/>
      <c r="I25" s="175"/>
      <c r="J25" s="175"/>
      <c r="K25" s="174"/>
      <c r="L25" s="174"/>
      <c r="M25" s="174"/>
      <c r="N25" s="174"/>
      <c r="O25" s="174"/>
      <c r="P25" s="174"/>
      <c r="Q25" s="178" t="s">
        <v>280</v>
      </c>
      <c r="R25" s="174"/>
      <c r="S25" s="174"/>
      <c r="T25" s="174"/>
      <c r="U25" s="174"/>
      <c r="V25" s="174"/>
      <c r="W25" s="174"/>
      <c r="X25" s="174"/>
      <c r="Y25" s="174"/>
      <c r="Z25" s="174">
        <v>133</v>
      </c>
      <c r="AA25" s="174"/>
      <c r="AB25" s="174"/>
      <c r="AC25" s="174"/>
      <c r="AD25" s="174"/>
      <c r="AE25" s="174"/>
      <c r="AF25" s="174"/>
      <c r="AG25" s="174">
        <f t="shared" si="0"/>
        <v>0</v>
      </c>
      <c r="AH25" s="195">
        <f t="shared" si="2"/>
        <v>0</v>
      </c>
      <c r="AI25" s="197">
        <f>SUM(D25+G25+J25+M25+P25+T25+W25+Z25+AC25)</f>
        <v>133</v>
      </c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spans="1:256" ht="13.5" customHeight="1">
      <c r="A26" s="227" t="s">
        <v>283</v>
      </c>
      <c r="B26" s="176"/>
      <c r="C26" s="176"/>
      <c r="D26" s="176"/>
      <c r="E26" s="176"/>
      <c r="F26" s="176"/>
      <c r="G26" s="176"/>
      <c r="H26" s="177"/>
      <c r="I26" s="177"/>
      <c r="J26" s="177"/>
      <c r="K26" s="176"/>
      <c r="L26" s="176"/>
      <c r="M26" s="176"/>
      <c r="N26" s="176"/>
      <c r="O26" s="176"/>
      <c r="P26" s="176"/>
      <c r="Q26" s="227" t="s">
        <v>283</v>
      </c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4">
        <f t="shared" si="0"/>
        <v>0</v>
      </c>
      <c r="AH26" s="195">
        <f t="shared" si="2"/>
        <v>0</v>
      </c>
      <c r="AI26" s="197">
        <f aca="true" t="shared" si="3" ref="AI26:AI36">SUM(D26+G26+J26+M26+P26+T26+W26+Z26+AC26)</f>
        <v>0</v>
      </c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</row>
    <row r="27" spans="1:256" ht="13.5" customHeight="1">
      <c r="A27" s="227" t="s">
        <v>281</v>
      </c>
      <c r="B27" s="176"/>
      <c r="C27" s="176"/>
      <c r="D27" s="176"/>
      <c r="E27" s="176"/>
      <c r="F27" s="176"/>
      <c r="G27" s="176"/>
      <c r="H27" s="177"/>
      <c r="I27" s="177"/>
      <c r="J27" s="177"/>
      <c r="K27" s="176"/>
      <c r="L27" s="176"/>
      <c r="M27" s="176"/>
      <c r="N27" s="176"/>
      <c r="O27" s="176"/>
      <c r="P27" s="176"/>
      <c r="Q27" s="227" t="s">
        <v>281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4">
        <f t="shared" si="0"/>
        <v>0</v>
      </c>
      <c r="AH27" s="195">
        <f t="shared" si="2"/>
        <v>0</v>
      </c>
      <c r="AI27" s="197">
        <f t="shared" si="3"/>
        <v>0</v>
      </c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</row>
    <row r="28" spans="1:256" ht="13.5" customHeight="1">
      <c r="A28" s="227" t="s">
        <v>282</v>
      </c>
      <c r="B28" s="176"/>
      <c r="C28" s="176"/>
      <c r="D28" s="176"/>
      <c r="E28" s="176"/>
      <c r="F28" s="176"/>
      <c r="G28" s="176"/>
      <c r="H28" s="177"/>
      <c r="I28" s="177"/>
      <c r="J28" s="177"/>
      <c r="K28" s="176"/>
      <c r="L28" s="176"/>
      <c r="M28" s="176"/>
      <c r="N28" s="176"/>
      <c r="O28" s="176"/>
      <c r="P28" s="176"/>
      <c r="Q28" s="227" t="s">
        <v>282</v>
      </c>
      <c r="R28" s="176"/>
      <c r="S28" s="176"/>
      <c r="T28" s="176"/>
      <c r="U28" s="176"/>
      <c r="V28" s="176"/>
      <c r="W28" s="176"/>
      <c r="X28" s="176">
        <v>200</v>
      </c>
      <c r="Y28" s="176">
        <v>200</v>
      </c>
      <c r="Z28" s="176">
        <v>200</v>
      </c>
      <c r="AA28" s="176"/>
      <c r="AB28" s="176"/>
      <c r="AC28" s="176"/>
      <c r="AD28" s="176"/>
      <c r="AE28" s="176"/>
      <c r="AF28" s="176"/>
      <c r="AG28" s="174">
        <f t="shared" si="0"/>
        <v>200</v>
      </c>
      <c r="AH28" s="195">
        <f t="shared" si="2"/>
        <v>200</v>
      </c>
      <c r="AI28" s="197">
        <f t="shared" si="3"/>
        <v>200</v>
      </c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</row>
    <row r="29" spans="1:256" ht="13.5" customHeight="1">
      <c r="A29" s="227" t="s">
        <v>284</v>
      </c>
      <c r="B29" s="176"/>
      <c r="C29" s="176"/>
      <c r="D29" s="176"/>
      <c r="E29" s="176"/>
      <c r="F29" s="176"/>
      <c r="G29" s="176"/>
      <c r="H29" s="177"/>
      <c r="I29" s="177"/>
      <c r="J29" s="177"/>
      <c r="K29" s="176"/>
      <c r="L29" s="176"/>
      <c r="M29" s="176"/>
      <c r="N29" s="176"/>
      <c r="O29" s="176"/>
      <c r="P29" s="176"/>
      <c r="Q29" s="227" t="s">
        <v>284</v>
      </c>
      <c r="R29" s="176"/>
      <c r="S29" s="176"/>
      <c r="T29" s="176"/>
      <c r="U29" s="176"/>
      <c r="V29" s="176"/>
      <c r="W29" s="176"/>
      <c r="X29" s="176">
        <v>200</v>
      </c>
      <c r="Y29" s="176">
        <v>200</v>
      </c>
      <c r="Z29" s="176">
        <v>247</v>
      </c>
      <c r="AA29" s="176"/>
      <c r="AB29" s="176"/>
      <c r="AC29" s="176"/>
      <c r="AD29" s="176"/>
      <c r="AE29" s="176"/>
      <c r="AF29" s="176"/>
      <c r="AG29" s="174">
        <f t="shared" si="0"/>
        <v>200</v>
      </c>
      <c r="AH29" s="195">
        <f t="shared" si="2"/>
        <v>200</v>
      </c>
      <c r="AI29" s="197">
        <f t="shared" si="3"/>
        <v>247</v>
      </c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</row>
    <row r="30" spans="1:256" ht="13.5" customHeight="1">
      <c r="A30" s="178" t="s">
        <v>285</v>
      </c>
      <c r="B30" s="176"/>
      <c r="C30" s="176"/>
      <c r="D30" s="176"/>
      <c r="E30" s="176"/>
      <c r="F30" s="176"/>
      <c r="G30" s="176"/>
      <c r="H30" s="177"/>
      <c r="I30" s="177"/>
      <c r="J30" s="177"/>
      <c r="K30" s="176"/>
      <c r="L30" s="176"/>
      <c r="M30" s="176"/>
      <c r="N30" s="176"/>
      <c r="O30" s="176"/>
      <c r="P30" s="176"/>
      <c r="Q30" s="178" t="s">
        <v>285</v>
      </c>
      <c r="R30" s="176"/>
      <c r="S30" s="176"/>
      <c r="T30" s="176"/>
      <c r="U30" s="176"/>
      <c r="V30" s="176"/>
      <c r="W30" s="176"/>
      <c r="X30" s="176"/>
      <c r="Y30" s="176">
        <v>77</v>
      </c>
      <c r="Z30" s="176">
        <v>77</v>
      </c>
      <c r="AA30" s="176"/>
      <c r="AB30" s="176"/>
      <c r="AC30" s="176"/>
      <c r="AD30" s="176"/>
      <c r="AE30" s="176"/>
      <c r="AF30" s="176"/>
      <c r="AG30" s="174">
        <f t="shared" si="0"/>
        <v>0</v>
      </c>
      <c r="AH30" s="195">
        <f t="shared" si="2"/>
        <v>77</v>
      </c>
      <c r="AI30" s="197">
        <f t="shared" si="3"/>
        <v>77</v>
      </c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</row>
    <row r="31" spans="1:256" ht="13.5" customHeight="1">
      <c r="A31" s="228" t="s">
        <v>286</v>
      </c>
      <c r="B31" s="176"/>
      <c r="C31" s="176"/>
      <c r="D31" s="176"/>
      <c r="E31" s="176"/>
      <c r="F31" s="176"/>
      <c r="G31" s="176"/>
      <c r="H31" s="177"/>
      <c r="I31" s="177"/>
      <c r="J31" s="177"/>
      <c r="K31" s="176"/>
      <c r="L31" s="176"/>
      <c r="M31" s="176"/>
      <c r="N31" s="176"/>
      <c r="O31" s="176"/>
      <c r="P31" s="176"/>
      <c r="Q31" s="228" t="s">
        <v>286</v>
      </c>
      <c r="R31" s="176"/>
      <c r="S31" s="176"/>
      <c r="T31" s="176"/>
      <c r="U31" s="176"/>
      <c r="V31" s="176"/>
      <c r="W31" s="176"/>
      <c r="X31" s="176">
        <v>700</v>
      </c>
      <c r="Y31" s="176">
        <v>700</v>
      </c>
      <c r="Z31" s="176">
        <v>700</v>
      </c>
      <c r="AA31" s="176"/>
      <c r="AB31" s="176"/>
      <c r="AC31" s="176"/>
      <c r="AD31" s="176"/>
      <c r="AE31" s="176"/>
      <c r="AF31" s="176"/>
      <c r="AG31" s="174">
        <f t="shared" si="0"/>
        <v>700</v>
      </c>
      <c r="AH31" s="195">
        <f t="shared" si="2"/>
        <v>700</v>
      </c>
      <c r="AI31" s="197">
        <f t="shared" si="3"/>
        <v>700</v>
      </c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</row>
    <row r="32" spans="1:256" ht="13.5" customHeight="1">
      <c r="A32" s="227" t="s">
        <v>287</v>
      </c>
      <c r="B32" s="176"/>
      <c r="C32" s="176"/>
      <c r="D32" s="176"/>
      <c r="E32" s="176"/>
      <c r="F32" s="176"/>
      <c r="G32" s="176"/>
      <c r="H32" s="177"/>
      <c r="I32" s="177"/>
      <c r="J32" s="177"/>
      <c r="K32" s="176"/>
      <c r="L32" s="176"/>
      <c r="M32" s="176"/>
      <c r="N32" s="176"/>
      <c r="O32" s="176"/>
      <c r="P32" s="176"/>
      <c r="Q32" s="227" t="s">
        <v>287</v>
      </c>
      <c r="R32" s="176"/>
      <c r="S32" s="176"/>
      <c r="T32" s="176"/>
      <c r="U32" s="176"/>
      <c r="V32" s="176"/>
      <c r="W32" s="176"/>
      <c r="X32" s="176">
        <v>200</v>
      </c>
      <c r="Y32" s="176">
        <v>200</v>
      </c>
      <c r="Z32" s="176">
        <v>200</v>
      </c>
      <c r="AA32" s="176"/>
      <c r="AB32" s="176"/>
      <c r="AC32" s="176"/>
      <c r="AD32" s="176"/>
      <c r="AE32" s="176"/>
      <c r="AF32" s="176"/>
      <c r="AG32" s="174">
        <f t="shared" si="0"/>
        <v>200</v>
      </c>
      <c r="AH32" s="195">
        <f t="shared" si="2"/>
        <v>200</v>
      </c>
      <c r="AI32" s="197">
        <f t="shared" si="3"/>
        <v>200</v>
      </c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</row>
    <row r="33" spans="1:256" ht="13.5" customHeight="1">
      <c r="A33" s="227" t="s">
        <v>288</v>
      </c>
      <c r="B33" s="176">
        <v>49</v>
      </c>
      <c r="C33" s="176">
        <v>49</v>
      </c>
      <c r="D33" s="176">
        <v>49</v>
      </c>
      <c r="E33" s="176">
        <v>7</v>
      </c>
      <c r="F33" s="176">
        <v>7</v>
      </c>
      <c r="G33" s="176">
        <v>7</v>
      </c>
      <c r="H33" s="177"/>
      <c r="I33" s="177"/>
      <c r="J33" s="177"/>
      <c r="K33" s="176"/>
      <c r="L33" s="176"/>
      <c r="M33" s="176"/>
      <c r="N33" s="176"/>
      <c r="O33" s="176"/>
      <c r="P33" s="176"/>
      <c r="Q33" s="227" t="s">
        <v>288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4">
        <f t="shared" si="0"/>
        <v>56</v>
      </c>
      <c r="AH33" s="195">
        <f t="shared" si="2"/>
        <v>56</v>
      </c>
      <c r="AI33" s="197">
        <f t="shared" si="3"/>
        <v>56</v>
      </c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spans="1:256" ht="13.5" customHeight="1">
      <c r="A34" s="227" t="s">
        <v>289</v>
      </c>
      <c r="B34" s="176">
        <v>215</v>
      </c>
      <c r="C34" s="176">
        <v>215</v>
      </c>
      <c r="D34" s="176">
        <v>215</v>
      </c>
      <c r="E34" s="176">
        <v>65</v>
      </c>
      <c r="F34" s="176">
        <v>65</v>
      </c>
      <c r="G34" s="176">
        <v>65</v>
      </c>
      <c r="H34" s="177"/>
      <c r="I34" s="177"/>
      <c r="J34" s="177"/>
      <c r="K34" s="176"/>
      <c r="L34" s="176"/>
      <c r="M34" s="176"/>
      <c r="N34" s="176"/>
      <c r="O34" s="176"/>
      <c r="P34" s="176"/>
      <c r="Q34" s="227" t="s">
        <v>289</v>
      </c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4">
        <f t="shared" si="0"/>
        <v>280</v>
      </c>
      <c r="AH34" s="195">
        <f t="shared" si="2"/>
        <v>280</v>
      </c>
      <c r="AI34" s="197">
        <f t="shared" si="3"/>
        <v>280</v>
      </c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</row>
    <row r="35" spans="1:256" ht="13.5" customHeight="1">
      <c r="A35" s="227" t="s">
        <v>290</v>
      </c>
      <c r="B35" s="176"/>
      <c r="C35" s="176"/>
      <c r="D35" s="176"/>
      <c r="E35" s="176"/>
      <c r="F35" s="176"/>
      <c r="G35" s="176"/>
      <c r="H35" s="177">
        <v>1631</v>
      </c>
      <c r="I35" s="177">
        <v>1631</v>
      </c>
      <c r="J35" s="177">
        <v>1631</v>
      </c>
      <c r="K35" s="176">
        <v>700</v>
      </c>
      <c r="L35" s="176">
        <v>700</v>
      </c>
      <c r="M35" s="176">
        <v>700</v>
      </c>
      <c r="N35" s="176">
        <v>8000</v>
      </c>
      <c r="O35" s="176">
        <v>8000</v>
      </c>
      <c r="P35" s="176">
        <v>7321</v>
      </c>
      <c r="Q35" s="227" t="s">
        <v>290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4">
        <f t="shared" si="0"/>
        <v>10331</v>
      </c>
      <c r="AH35" s="195">
        <f t="shared" si="2"/>
        <v>10331</v>
      </c>
      <c r="AI35" s="197">
        <f t="shared" si="3"/>
        <v>9652</v>
      </c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spans="1:256" ht="13.5" customHeight="1">
      <c r="A36" s="227" t="s">
        <v>291</v>
      </c>
      <c r="B36" s="176"/>
      <c r="C36" s="176"/>
      <c r="D36" s="176"/>
      <c r="E36" s="176"/>
      <c r="F36" s="176"/>
      <c r="G36" s="176"/>
      <c r="H36" s="177">
        <v>163</v>
      </c>
      <c r="I36" s="177">
        <v>163</v>
      </c>
      <c r="J36" s="177">
        <v>163</v>
      </c>
      <c r="K36" s="176"/>
      <c r="L36" s="176"/>
      <c r="M36" s="176"/>
      <c r="N36" s="176"/>
      <c r="O36" s="176"/>
      <c r="P36" s="176"/>
      <c r="Q36" s="227" t="s">
        <v>291</v>
      </c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>
        <f t="shared" si="0"/>
        <v>163</v>
      </c>
      <c r="AH36" s="196">
        <f t="shared" si="2"/>
        <v>163</v>
      </c>
      <c r="AI36" s="229">
        <f t="shared" si="3"/>
        <v>163</v>
      </c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spans="1:35" s="171" customFormat="1" ht="13.5" customHeight="1">
      <c r="A37" s="184" t="s">
        <v>20</v>
      </c>
      <c r="B37" s="175">
        <f>SUM(B11:B36)</f>
        <v>7352</v>
      </c>
      <c r="C37" s="195">
        <f>SUM(C11:C36)</f>
        <v>7581</v>
      </c>
      <c r="D37" s="195">
        <f aca="true" t="shared" si="4" ref="D37:P37">SUM(D11:D36)</f>
        <v>7581</v>
      </c>
      <c r="E37" s="175">
        <f t="shared" si="4"/>
        <v>1898</v>
      </c>
      <c r="F37" s="195">
        <f t="shared" si="4"/>
        <v>2025</v>
      </c>
      <c r="G37" s="195">
        <f t="shared" si="4"/>
        <v>2025</v>
      </c>
      <c r="H37" s="175">
        <f t="shared" si="4"/>
        <v>24181</v>
      </c>
      <c r="I37" s="195">
        <f>SUM(I11:I36)</f>
        <v>26230</v>
      </c>
      <c r="J37" s="195">
        <f t="shared" si="4"/>
        <v>29659</v>
      </c>
      <c r="K37" s="175">
        <f t="shared" si="4"/>
        <v>700</v>
      </c>
      <c r="L37" s="195">
        <f t="shared" si="4"/>
        <v>62601</v>
      </c>
      <c r="M37" s="195">
        <f>SUM(M11:M36)</f>
        <v>5201</v>
      </c>
      <c r="N37" s="175">
        <f t="shared" si="4"/>
        <v>42733</v>
      </c>
      <c r="O37" s="195">
        <f t="shared" si="4"/>
        <v>32092</v>
      </c>
      <c r="P37" s="175">
        <f t="shared" si="4"/>
        <v>33823</v>
      </c>
      <c r="Q37" s="184" t="s">
        <v>20</v>
      </c>
      <c r="R37" s="175">
        <f>SUM(R11:R36)</f>
        <v>521</v>
      </c>
      <c r="S37" s="195">
        <f aca="true" t="shared" si="5" ref="S37:AG37">SUM(S11:S36)</f>
        <v>521</v>
      </c>
      <c r="T37" s="175">
        <f t="shared" si="5"/>
        <v>5521</v>
      </c>
      <c r="U37" s="175">
        <f t="shared" si="5"/>
        <v>24420</v>
      </c>
      <c r="V37" s="195">
        <f t="shared" si="5"/>
        <v>23994</v>
      </c>
      <c r="W37" s="175">
        <f t="shared" si="5"/>
        <v>22094</v>
      </c>
      <c r="X37" s="175">
        <f t="shared" si="5"/>
        <v>3714</v>
      </c>
      <c r="Y37" s="195">
        <f t="shared" si="5"/>
        <v>4655</v>
      </c>
      <c r="Z37" s="175">
        <f t="shared" si="5"/>
        <v>4698</v>
      </c>
      <c r="AA37" s="175">
        <f t="shared" si="5"/>
        <v>780</v>
      </c>
      <c r="AB37" s="195">
        <v>880</v>
      </c>
      <c r="AC37" s="175">
        <f t="shared" si="5"/>
        <v>1350</v>
      </c>
      <c r="AD37" s="175">
        <f t="shared" si="5"/>
        <v>37841</v>
      </c>
      <c r="AE37" s="195">
        <f t="shared" si="5"/>
        <v>43817</v>
      </c>
      <c r="AF37" s="175">
        <f t="shared" si="5"/>
        <v>14960</v>
      </c>
      <c r="AG37" s="175">
        <f t="shared" si="5"/>
        <v>144140</v>
      </c>
      <c r="AH37" s="195">
        <f>SUM(C37+F37+I37+L37+O37+S37+V37+Y37+AB37+AE37)</f>
        <v>204396</v>
      </c>
      <c r="AI37" s="195">
        <f>SUM(D37+G37+J37+M37+P37+T37+W37+Z37+AC37+AF37)</f>
        <v>126912</v>
      </c>
    </row>
    <row r="38" spans="1:33" ht="13.5" customHeight="1">
      <c r="A38" s="298"/>
      <c r="B38" s="298"/>
      <c r="C38" s="298"/>
      <c r="D38" s="299"/>
      <c r="E38" s="299"/>
      <c r="F38" s="299"/>
      <c r="G38" s="299"/>
      <c r="H38" s="299"/>
      <c r="I38" s="299"/>
      <c r="AG38" s="179"/>
    </row>
    <row r="39" spans="1:8" ht="13.5" customHeight="1">
      <c r="A39" s="298"/>
      <c r="B39" s="298"/>
      <c r="C39" s="298"/>
      <c r="D39" s="300"/>
      <c r="E39" s="300"/>
      <c r="F39" s="300"/>
      <c r="G39" s="300"/>
      <c r="H39" s="300"/>
    </row>
    <row r="40" spans="1:3" ht="13.5" customHeight="1">
      <c r="A40" s="301"/>
      <c r="B40" s="301"/>
      <c r="C40" s="301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spans="1:256" s="67" customFormat="1" ht="15.7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</row>
  </sheetData>
  <sheetProtection/>
  <mergeCells count="35">
    <mergeCell ref="A38:C38"/>
    <mergeCell ref="D38:I38"/>
    <mergeCell ref="A39:C39"/>
    <mergeCell ref="D39:H39"/>
    <mergeCell ref="A40:C40"/>
    <mergeCell ref="AA7:AC7"/>
    <mergeCell ref="AD7:AF7"/>
    <mergeCell ref="AG7:AI7"/>
    <mergeCell ref="B8:D8"/>
    <mergeCell ref="E8:G8"/>
    <mergeCell ref="H8:J8"/>
    <mergeCell ref="R8:T8"/>
    <mergeCell ref="U8:W8"/>
    <mergeCell ref="X8:Z8"/>
    <mergeCell ref="AA8:AC8"/>
    <mergeCell ref="O6:P6"/>
    <mergeCell ref="AG6:AI6"/>
    <mergeCell ref="B7:D7"/>
    <mergeCell ref="E7:G7"/>
    <mergeCell ref="H7:J7"/>
    <mergeCell ref="K7:M7"/>
    <mergeCell ref="N7:P7"/>
    <mergeCell ref="R7:T7"/>
    <mergeCell ref="U7:W7"/>
    <mergeCell ref="X7:Z7"/>
    <mergeCell ref="A5:P5"/>
    <mergeCell ref="AE1:AI1"/>
    <mergeCell ref="A2:P2"/>
    <mergeCell ref="Q2:AI2"/>
    <mergeCell ref="A3:P3"/>
    <mergeCell ref="Q3:AI3"/>
    <mergeCell ref="A4:P4"/>
    <mergeCell ref="Q4:AI4"/>
    <mergeCell ref="M1:P1"/>
    <mergeCell ref="Q5:AI5"/>
  </mergeCells>
  <printOptions/>
  <pageMargins left="0.5905511811023623" right="0.5905511811023623" top="0.22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6">
      <selection activeCell="D34" sqref="D34"/>
    </sheetView>
  </sheetViews>
  <sheetFormatPr defaultColWidth="9.00390625" defaultRowHeight="12.75"/>
  <cols>
    <col min="1" max="1" width="66.625" style="0" customWidth="1"/>
    <col min="2" max="2" width="13.00390625" style="0" customWidth="1"/>
    <col min="3" max="3" width="12.00390625" style="0" customWidth="1"/>
    <col min="4" max="4" width="14.625" style="0" customWidth="1"/>
  </cols>
  <sheetData>
    <row r="1" spans="1:7" ht="15.75">
      <c r="A1" s="284" t="s">
        <v>109</v>
      </c>
      <c r="B1" s="284"/>
      <c r="C1" s="284"/>
      <c r="D1" s="284"/>
      <c r="E1" s="49"/>
      <c r="F1" s="49"/>
      <c r="G1" s="49"/>
    </row>
    <row r="2" spans="1:7" ht="15.75">
      <c r="A2" s="284" t="s">
        <v>224</v>
      </c>
      <c r="B2" s="284"/>
      <c r="C2" s="284"/>
      <c r="D2" s="284"/>
      <c r="E2" s="53"/>
      <c r="G2" s="53"/>
    </row>
    <row r="3" spans="1:7" ht="12.75">
      <c r="A3" s="307" t="s">
        <v>371</v>
      </c>
      <c r="B3" s="307"/>
      <c r="C3" s="307"/>
      <c r="D3" s="307"/>
      <c r="E3" s="53"/>
      <c r="G3" s="53"/>
    </row>
    <row r="4" spans="1:7" ht="15.75">
      <c r="A4" s="90"/>
      <c r="B4" s="90"/>
      <c r="C4" s="91"/>
      <c r="D4" s="70" t="s">
        <v>134</v>
      </c>
      <c r="F4" s="54"/>
      <c r="G4" s="54"/>
    </row>
    <row r="5" spans="1:7" ht="15.75">
      <c r="A5" s="284" t="s">
        <v>126</v>
      </c>
      <c r="B5" s="284"/>
      <c r="C5" s="284"/>
      <c r="D5" s="284"/>
      <c r="E5" s="51"/>
      <c r="F5" s="51"/>
      <c r="G5" s="51"/>
    </row>
    <row r="7" ht="13.5" thickBot="1">
      <c r="D7" s="34" t="s">
        <v>110</v>
      </c>
    </row>
    <row r="8" spans="1:4" ht="12.75">
      <c r="A8" s="302" t="s">
        <v>25</v>
      </c>
      <c r="B8" s="131" t="s">
        <v>192</v>
      </c>
      <c r="C8" s="127">
        <v>40353</v>
      </c>
      <c r="D8" s="127">
        <v>40436</v>
      </c>
    </row>
    <row r="9" spans="1:4" ht="12.75">
      <c r="A9" s="303"/>
      <c r="B9" s="132" t="s">
        <v>232</v>
      </c>
      <c r="C9" s="77" t="s">
        <v>231</v>
      </c>
      <c r="D9" s="77" t="s">
        <v>231</v>
      </c>
    </row>
    <row r="10" spans="1:4" ht="13.5" thickBot="1">
      <c r="A10" s="306"/>
      <c r="B10" s="133"/>
      <c r="C10" s="78" t="s">
        <v>232</v>
      </c>
      <c r="D10" s="78" t="s">
        <v>232</v>
      </c>
    </row>
    <row r="11" spans="1:4" ht="12.75">
      <c r="A11" s="55" t="s">
        <v>127</v>
      </c>
      <c r="B11" s="76">
        <v>10039</v>
      </c>
      <c r="C11" s="76">
        <v>10039</v>
      </c>
      <c r="D11" s="76">
        <v>10039</v>
      </c>
    </row>
    <row r="12" spans="1:4" ht="12.75">
      <c r="A12" s="56" t="s">
        <v>219</v>
      </c>
      <c r="B12" s="57">
        <v>11574</v>
      </c>
      <c r="C12" s="57">
        <v>11148</v>
      </c>
      <c r="D12" s="57">
        <v>9248</v>
      </c>
    </row>
    <row r="13" spans="1:4" ht="12.75">
      <c r="A13" s="56" t="s">
        <v>218</v>
      </c>
      <c r="B13" s="57">
        <v>1407</v>
      </c>
      <c r="C13" s="57">
        <v>1407</v>
      </c>
      <c r="D13" s="57">
        <v>1407</v>
      </c>
    </row>
    <row r="14" spans="1:4" ht="12.75">
      <c r="A14" s="56" t="s">
        <v>194</v>
      </c>
      <c r="B14" s="57">
        <v>100</v>
      </c>
      <c r="C14" s="57">
        <v>100</v>
      </c>
      <c r="D14" s="57">
        <v>100</v>
      </c>
    </row>
    <row r="15" spans="1:4" ht="12.75">
      <c r="A15" s="56" t="s">
        <v>142</v>
      </c>
      <c r="B15" s="48"/>
      <c r="C15" s="48"/>
      <c r="D15" s="48"/>
    </row>
    <row r="16" spans="1:4" ht="13.5" thickBot="1">
      <c r="A16" s="63" t="s">
        <v>143</v>
      </c>
      <c r="B16" s="102">
        <v>1300</v>
      </c>
      <c r="C16" s="102">
        <v>1300</v>
      </c>
      <c r="D16" s="102">
        <v>1300</v>
      </c>
    </row>
    <row r="17" spans="1:4" ht="13.5" thickBot="1">
      <c r="A17" s="72" t="s">
        <v>20</v>
      </c>
      <c r="B17" s="66">
        <f>SUM(B11:B16)</f>
        <v>24420</v>
      </c>
      <c r="C17" s="66">
        <f>SUM(C11:C16)</f>
        <v>23994</v>
      </c>
      <c r="D17" s="66">
        <f>SUM(D11:D16)</f>
        <v>22094</v>
      </c>
    </row>
    <row r="18" spans="1:4" ht="12.75">
      <c r="A18" s="58"/>
      <c r="B18" s="58"/>
      <c r="C18" s="59"/>
      <c r="D18" s="59"/>
    </row>
    <row r="19" spans="3:4" ht="15.75">
      <c r="C19" s="45"/>
      <c r="D19" s="45"/>
    </row>
    <row r="20" spans="3:4" ht="15.75">
      <c r="C20" s="289" t="s">
        <v>148</v>
      </c>
      <c r="D20" s="289"/>
    </row>
    <row r="21" spans="1:4" ht="15.75">
      <c r="A21" s="284" t="s">
        <v>128</v>
      </c>
      <c r="B21" s="284"/>
      <c r="C21" s="284"/>
      <c r="D21" s="284"/>
    </row>
    <row r="22" spans="1:4" ht="15.75">
      <c r="A22" s="284" t="s">
        <v>129</v>
      </c>
      <c r="B22" s="284"/>
      <c r="C22" s="284"/>
      <c r="D22" s="284"/>
    </row>
    <row r="23" spans="1:4" ht="12.75">
      <c r="A23" s="51"/>
      <c r="B23" s="51"/>
      <c r="C23" s="51"/>
      <c r="D23" s="51"/>
    </row>
    <row r="24" ht="13.5" thickBot="1">
      <c r="D24" s="34" t="s">
        <v>124</v>
      </c>
    </row>
    <row r="25" spans="1:4" ht="12.75">
      <c r="A25" s="304" t="s">
        <v>25</v>
      </c>
      <c r="B25" s="180" t="s">
        <v>192</v>
      </c>
      <c r="C25" s="127">
        <v>40353</v>
      </c>
      <c r="D25" s="127">
        <v>40436</v>
      </c>
    </row>
    <row r="26" spans="1:4" ht="12.75">
      <c r="A26" s="305"/>
      <c r="B26" s="181" t="s">
        <v>232</v>
      </c>
      <c r="C26" s="77" t="s">
        <v>231</v>
      </c>
      <c r="D26" s="77" t="s">
        <v>231</v>
      </c>
    </row>
    <row r="27" spans="1:4" ht="13.5" thickBot="1">
      <c r="A27" s="305"/>
      <c r="B27" s="182"/>
      <c r="C27" s="78" t="s">
        <v>232</v>
      </c>
      <c r="D27" s="78" t="s">
        <v>232</v>
      </c>
    </row>
    <row r="28" spans="1:4" ht="12.75">
      <c r="A28" s="52" t="s">
        <v>130</v>
      </c>
      <c r="B28" s="50"/>
      <c r="C28" s="50"/>
      <c r="D28" s="50">
        <v>320</v>
      </c>
    </row>
    <row r="29" spans="1:4" ht="12.75">
      <c r="A29" s="52"/>
      <c r="B29" s="47"/>
      <c r="C29" s="47"/>
      <c r="D29" s="47"/>
    </row>
    <row r="30" spans="1:4" ht="12.75">
      <c r="A30" s="52" t="s">
        <v>131</v>
      </c>
      <c r="B30" s="47"/>
      <c r="C30" s="47"/>
      <c r="D30" s="47"/>
    </row>
    <row r="31" spans="1:4" ht="12.75">
      <c r="A31" s="52" t="s">
        <v>179</v>
      </c>
      <c r="B31" s="47">
        <v>180</v>
      </c>
      <c r="C31" s="47">
        <v>180</v>
      </c>
      <c r="D31" s="47">
        <v>180</v>
      </c>
    </row>
    <row r="32" spans="1:4" ht="12.75">
      <c r="A32" s="52" t="s">
        <v>207</v>
      </c>
      <c r="B32" s="47">
        <v>70</v>
      </c>
      <c r="C32" s="47">
        <v>70</v>
      </c>
      <c r="D32" s="47">
        <v>70</v>
      </c>
    </row>
    <row r="33" spans="1:4" ht="12.75">
      <c r="A33" s="52" t="s">
        <v>132</v>
      </c>
      <c r="B33" s="47">
        <v>480</v>
      </c>
      <c r="C33" s="47">
        <v>480</v>
      </c>
      <c r="D33" s="47">
        <v>530</v>
      </c>
    </row>
    <row r="34" spans="1:4" ht="12.75">
      <c r="A34" s="52" t="s">
        <v>208</v>
      </c>
      <c r="B34" s="47">
        <v>50</v>
      </c>
      <c r="C34" s="47">
        <v>150</v>
      </c>
      <c r="D34" s="47">
        <v>150</v>
      </c>
    </row>
    <row r="35" spans="1:4" ht="12.75">
      <c r="A35" s="128" t="s">
        <v>311</v>
      </c>
      <c r="B35" s="47"/>
      <c r="C35" s="47"/>
      <c r="D35" s="47">
        <v>100</v>
      </c>
    </row>
    <row r="36" spans="1:4" ht="13.5" thickBot="1">
      <c r="A36" s="129" t="s">
        <v>133</v>
      </c>
      <c r="B36" s="130">
        <f>SUM(B28:B34)</f>
        <v>780</v>
      </c>
      <c r="C36" s="130">
        <f>SUM(C28:C35)</f>
        <v>880</v>
      </c>
      <c r="D36" s="130">
        <f>SUM(D28:D35)</f>
        <v>1350</v>
      </c>
    </row>
    <row r="38" spans="1:4" ht="15.75">
      <c r="A38" s="89"/>
      <c r="B38" s="89"/>
      <c r="C38" s="289" t="s">
        <v>149</v>
      </c>
      <c r="D38" s="289"/>
    </row>
    <row r="39" spans="1:4" ht="15.75">
      <c r="A39" s="284" t="s">
        <v>135</v>
      </c>
      <c r="B39" s="284"/>
      <c r="C39" s="284"/>
      <c r="D39" s="284"/>
    </row>
    <row r="40" spans="1:4" ht="15.75">
      <c r="A40" s="284" t="s">
        <v>136</v>
      </c>
      <c r="B40" s="284"/>
      <c r="C40" s="284"/>
      <c r="D40" s="284"/>
    </row>
    <row r="41" spans="1:4" ht="12.75">
      <c r="A41" s="51"/>
      <c r="B41" s="51"/>
      <c r="C41" s="51"/>
      <c r="D41" s="51"/>
    </row>
    <row r="42" spans="1:4" ht="13.5" thickBot="1">
      <c r="A42" s="51"/>
      <c r="B42" s="51"/>
      <c r="C42" s="51"/>
      <c r="D42" s="54" t="s">
        <v>124</v>
      </c>
    </row>
    <row r="43" spans="1:4" ht="12.75">
      <c r="A43" s="302" t="s">
        <v>25</v>
      </c>
      <c r="B43" s="131" t="s">
        <v>192</v>
      </c>
      <c r="C43" s="127">
        <v>40353</v>
      </c>
      <c r="D43" s="127">
        <v>40436</v>
      </c>
    </row>
    <row r="44" spans="1:4" ht="12.75">
      <c r="A44" s="303"/>
      <c r="B44" s="132" t="s">
        <v>232</v>
      </c>
      <c r="C44" s="77" t="s">
        <v>231</v>
      </c>
      <c r="D44" s="77" t="s">
        <v>231</v>
      </c>
    </row>
    <row r="45" spans="1:4" ht="13.5" thickBot="1">
      <c r="A45" s="303"/>
      <c r="B45" s="132"/>
      <c r="C45" s="78" t="s">
        <v>232</v>
      </c>
      <c r="D45" s="78" t="s">
        <v>232</v>
      </c>
    </row>
    <row r="46" spans="1:4" ht="12.75">
      <c r="A46" s="60" t="s">
        <v>233</v>
      </c>
      <c r="B46" s="62">
        <v>0</v>
      </c>
      <c r="C46" s="62">
        <v>0</v>
      </c>
      <c r="D46" s="62">
        <v>0</v>
      </c>
    </row>
    <row r="47" spans="1:4" ht="12.75">
      <c r="A47" s="71" t="s">
        <v>234</v>
      </c>
      <c r="B47" s="61">
        <v>410</v>
      </c>
      <c r="C47" s="61">
        <v>944</v>
      </c>
      <c r="D47" s="61">
        <v>944</v>
      </c>
    </row>
    <row r="48" spans="1:4" ht="12.75">
      <c r="A48" s="52" t="s">
        <v>137</v>
      </c>
      <c r="B48" s="46">
        <v>20</v>
      </c>
      <c r="C48" s="46">
        <v>20</v>
      </c>
      <c r="D48" s="46">
        <v>20</v>
      </c>
    </row>
    <row r="49" spans="1:4" ht="12.75">
      <c r="A49" s="52" t="s">
        <v>235</v>
      </c>
      <c r="B49" s="46"/>
      <c r="C49" s="46"/>
      <c r="D49" s="46">
        <v>133</v>
      </c>
    </row>
    <row r="50" spans="1:4" ht="12.75">
      <c r="A50" s="52" t="s">
        <v>236</v>
      </c>
      <c r="B50" s="46">
        <v>334</v>
      </c>
      <c r="C50" s="46">
        <v>724</v>
      </c>
      <c r="D50" s="46">
        <v>724</v>
      </c>
    </row>
    <row r="51" spans="1:4" ht="12.75">
      <c r="A51" s="52" t="s">
        <v>237</v>
      </c>
      <c r="B51" s="46">
        <v>360</v>
      </c>
      <c r="C51" s="46">
        <v>360</v>
      </c>
      <c r="D51" s="46">
        <v>360</v>
      </c>
    </row>
    <row r="52" spans="1:4" ht="12.75">
      <c r="A52" s="52" t="s">
        <v>238</v>
      </c>
      <c r="B52" s="46">
        <v>200</v>
      </c>
      <c r="C52" s="46">
        <v>200</v>
      </c>
      <c r="D52" s="46">
        <v>200</v>
      </c>
    </row>
    <row r="53" spans="1:4" ht="12.75">
      <c r="A53" s="52" t="s">
        <v>239</v>
      </c>
      <c r="B53" s="46">
        <v>200</v>
      </c>
      <c r="C53" s="46">
        <v>200</v>
      </c>
      <c r="D53" s="46">
        <v>200</v>
      </c>
    </row>
    <row r="54" spans="1:4" ht="12.75">
      <c r="A54" s="52" t="s">
        <v>240</v>
      </c>
      <c r="B54" s="46">
        <v>200</v>
      </c>
      <c r="C54" s="46">
        <v>200</v>
      </c>
      <c r="D54" s="46">
        <v>247</v>
      </c>
    </row>
    <row r="55" spans="1:4" ht="12.75">
      <c r="A55" s="52" t="s">
        <v>241</v>
      </c>
      <c r="B55" s="46">
        <v>700</v>
      </c>
      <c r="C55" s="46">
        <v>700</v>
      </c>
      <c r="D55" s="46">
        <v>700</v>
      </c>
    </row>
    <row r="56" spans="1:4" ht="12.75">
      <c r="A56" s="52" t="s">
        <v>242</v>
      </c>
      <c r="B56" s="46"/>
      <c r="C56" s="46">
        <v>77</v>
      </c>
      <c r="D56" s="46">
        <v>77</v>
      </c>
    </row>
    <row r="57" spans="1:4" ht="13.5" thickBot="1">
      <c r="A57" s="63" t="s">
        <v>195</v>
      </c>
      <c r="B57" s="64">
        <v>1290</v>
      </c>
      <c r="C57" s="64">
        <v>1230</v>
      </c>
      <c r="D57" s="64">
        <v>1093</v>
      </c>
    </row>
    <row r="58" spans="1:4" ht="13.5" thickBot="1">
      <c r="A58" s="65" t="s">
        <v>138</v>
      </c>
      <c r="B58" s="66">
        <f>SUM(B46:B57)</f>
        <v>3714</v>
      </c>
      <c r="C58" s="66">
        <f>SUM(C46:C57)</f>
        <v>4655</v>
      </c>
      <c r="D58" s="66">
        <f>SUM(D46:D57)</f>
        <v>4698</v>
      </c>
    </row>
  </sheetData>
  <sheetProtection/>
  <mergeCells count="13">
    <mergeCell ref="C20:D20"/>
    <mergeCell ref="A40:D40"/>
    <mergeCell ref="A1:D1"/>
    <mergeCell ref="A2:D2"/>
    <mergeCell ref="A5:D5"/>
    <mergeCell ref="A8:A10"/>
    <mergeCell ref="A3:D3"/>
    <mergeCell ref="A43:A45"/>
    <mergeCell ref="A21:D21"/>
    <mergeCell ref="A22:D22"/>
    <mergeCell ref="A25:A27"/>
    <mergeCell ref="C38:D38"/>
    <mergeCell ref="A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4.125" style="21" customWidth="1"/>
    <col min="2" max="2" width="13.625" style="20" bestFit="1" customWidth="1"/>
    <col min="3" max="3" width="12.625" style="20" bestFit="1" customWidth="1"/>
    <col min="4" max="4" width="16.625" style="20" customWidth="1"/>
    <col min="5" max="5" width="14.125" style="20" customWidth="1"/>
    <col min="6" max="6" width="11.125" style="28" bestFit="1" customWidth="1"/>
    <col min="7" max="7" width="12.875" style="20" customWidth="1"/>
    <col min="8" max="8" width="13.875" style="20" customWidth="1"/>
    <col min="9" max="16384" width="9.375" style="20" customWidth="1"/>
  </cols>
  <sheetData>
    <row r="1" spans="1:6" ht="18" customHeight="1">
      <c r="A1" s="109" t="s">
        <v>390</v>
      </c>
      <c r="F1" s="104"/>
    </row>
    <row r="2" spans="1:6" s="26" customFormat="1" ht="44.25" customHeight="1" thickBot="1">
      <c r="A2" s="244" t="s">
        <v>32</v>
      </c>
      <c r="B2" s="244" t="s">
        <v>33</v>
      </c>
      <c r="C2" s="244" t="s">
        <v>211</v>
      </c>
      <c r="D2" s="244" t="s">
        <v>212</v>
      </c>
      <c r="E2" s="244" t="s">
        <v>213</v>
      </c>
      <c r="F2" s="244" t="s">
        <v>191</v>
      </c>
    </row>
    <row r="3" spans="1:6" s="28" customFormat="1" ht="12" customHeight="1">
      <c r="A3" s="74">
        <v>1</v>
      </c>
      <c r="B3" s="74">
        <v>2</v>
      </c>
      <c r="C3" s="74">
        <v>3</v>
      </c>
      <c r="D3" s="74">
        <v>4</v>
      </c>
      <c r="E3" s="74">
        <v>5</v>
      </c>
      <c r="F3" s="245">
        <v>6</v>
      </c>
    </row>
    <row r="4" spans="1:6" ht="15.75" customHeight="1">
      <c r="A4" s="30" t="s">
        <v>204</v>
      </c>
      <c r="B4" s="30">
        <v>400</v>
      </c>
      <c r="C4" s="103"/>
      <c r="D4" s="30"/>
      <c r="E4" s="30">
        <v>400</v>
      </c>
      <c r="F4" s="239">
        <v>400</v>
      </c>
    </row>
    <row r="5" spans="1:6" ht="15.75" customHeight="1">
      <c r="A5" s="30" t="s">
        <v>217</v>
      </c>
      <c r="B5" s="31">
        <v>300</v>
      </c>
      <c r="C5" s="75"/>
      <c r="D5" s="31"/>
      <c r="E5" s="31">
        <v>300</v>
      </c>
      <c r="F5" s="246">
        <v>300</v>
      </c>
    </row>
    <row r="6" spans="1:6" ht="30.75" customHeight="1">
      <c r="A6" s="31" t="s">
        <v>225</v>
      </c>
      <c r="B6" s="31">
        <v>3625</v>
      </c>
      <c r="C6" s="75"/>
      <c r="D6" s="31"/>
      <c r="E6" s="31">
        <v>3625</v>
      </c>
      <c r="F6" s="246">
        <v>3625</v>
      </c>
    </row>
    <row r="7" spans="1:6" ht="30.75" customHeight="1">
      <c r="A7" s="31" t="s">
        <v>377</v>
      </c>
      <c r="B7" s="31">
        <v>688</v>
      </c>
      <c r="C7" s="75"/>
      <c r="D7" s="31"/>
      <c r="E7" s="31"/>
      <c r="F7" s="246">
        <v>688</v>
      </c>
    </row>
    <row r="8" spans="1:6" ht="15.75" customHeight="1" thickBot="1">
      <c r="A8" s="31" t="s">
        <v>227</v>
      </c>
      <c r="B8" s="31">
        <v>188</v>
      </c>
      <c r="C8" s="124"/>
      <c r="D8" s="125"/>
      <c r="E8" s="126"/>
      <c r="F8" s="240">
        <v>188</v>
      </c>
    </row>
    <row r="9" spans="1:6" s="29" customFormat="1" ht="18" customHeight="1">
      <c r="A9" s="247" t="s">
        <v>28</v>
      </c>
      <c r="B9" s="248">
        <f>SUM(B4:B8)</f>
        <v>5201</v>
      </c>
      <c r="C9" s="248">
        <f>SUM(C4:C8)</f>
        <v>0</v>
      </c>
      <c r="D9" s="248">
        <f>SUM(D4:D8)</f>
        <v>0</v>
      </c>
      <c r="E9" s="248">
        <f>SUM(E4:E8)</f>
        <v>4325</v>
      </c>
      <c r="F9" s="249">
        <f>SUM(F4:F8)</f>
        <v>5201</v>
      </c>
    </row>
    <row r="11" spans="1:6" ht="12.75">
      <c r="A11" s="112" t="s">
        <v>392</v>
      </c>
      <c r="B11" s="119"/>
      <c r="C11" s="119"/>
      <c r="D11" s="119"/>
      <c r="E11" s="119"/>
      <c r="F11" s="119"/>
    </row>
    <row r="12" spans="1:6" ht="36.75" thickBot="1">
      <c r="A12" s="272" t="s">
        <v>32</v>
      </c>
      <c r="B12" s="272" t="s">
        <v>33</v>
      </c>
      <c r="C12" s="244" t="s">
        <v>399</v>
      </c>
      <c r="D12" s="244" t="s">
        <v>397</v>
      </c>
      <c r="E12" s="272" t="s">
        <v>391</v>
      </c>
      <c r="F12" s="272" t="s">
        <v>398</v>
      </c>
    </row>
    <row r="13" spans="1:6" ht="12.7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273">
        <v>6</v>
      </c>
    </row>
    <row r="14" spans="1:6" ht="24">
      <c r="A14" s="30" t="s">
        <v>225</v>
      </c>
      <c r="B14" s="30">
        <v>60213</v>
      </c>
      <c r="C14" s="30">
        <v>3625</v>
      </c>
      <c r="D14" s="30">
        <v>6200</v>
      </c>
      <c r="E14" s="30">
        <v>50338</v>
      </c>
      <c r="F14" s="274">
        <v>56588</v>
      </c>
    </row>
    <row r="16" spans="5:6" ht="12.75">
      <c r="E16" s="308"/>
      <c r="F16" s="308"/>
    </row>
  </sheetData>
  <sheetProtection/>
  <mergeCells count="1">
    <mergeCell ref="E16:F16"/>
  </mergeCells>
  <printOptions horizontalCentered="1"/>
  <pageMargins left="0.7874015748031497" right="0.7874015748031497" top="2.7559055118110236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CE,Félkövér"&amp;12Mogyorósbánya Község  Önkormányzat
2010. évi költségvetésének 
rendelet módosítása
Beruházási kiadások
előirányzata feladatonként&amp;R&amp;"Times New Roman CE,Félkövér"6/a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0.625" style="21" customWidth="1"/>
    <col min="2" max="2" width="16.375" style="20" customWidth="1"/>
    <col min="3" max="3" width="14.125" style="20" customWidth="1"/>
    <col min="4" max="4" width="15.00390625" style="20" customWidth="1"/>
    <col min="5" max="5" width="13.875" style="20" customWidth="1"/>
    <col min="6" max="6" width="15.375" style="20" customWidth="1"/>
    <col min="7" max="16384" width="9.375" style="20" customWidth="1"/>
  </cols>
  <sheetData>
    <row r="1" spans="1:6" ht="23.25" customHeight="1">
      <c r="A1" s="109" t="s">
        <v>393</v>
      </c>
      <c r="D1" s="68"/>
      <c r="E1" s="68"/>
      <c r="F1" s="68" t="s">
        <v>111</v>
      </c>
    </row>
    <row r="2" spans="1:6" s="26" customFormat="1" ht="48.75" customHeight="1">
      <c r="A2" s="236" t="s">
        <v>34</v>
      </c>
      <c r="B2" s="236" t="s">
        <v>33</v>
      </c>
      <c r="C2" s="236" t="s">
        <v>210</v>
      </c>
      <c r="D2" s="237" t="s">
        <v>206</v>
      </c>
      <c r="E2" s="238" t="s">
        <v>205</v>
      </c>
      <c r="F2" s="236" t="s">
        <v>191</v>
      </c>
    </row>
    <row r="3" spans="1:6" s="28" customFormat="1" ht="15" customHeight="1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</row>
    <row r="4" spans="1:6" ht="15.75" customHeight="1">
      <c r="A4" s="30" t="s">
        <v>196</v>
      </c>
      <c r="B4" s="30">
        <f>SUM(C4:E4)</f>
        <v>8464</v>
      </c>
      <c r="C4" s="103">
        <v>2116</v>
      </c>
      <c r="D4" s="106"/>
      <c r="E4" s="111">
        <v>6348</v>
      </c>
      <c r="F4" s="239">
        <v>6348</v>
      </c>
    </row>
    <row r="5" spans="1:6" ht="15.75" customHeight="1">
      <c r="A5" s="30" t="s">
        <v>197</v>
      </c>
      <c r="B5" s="30">
        <f aca="true" t="shared" si="0" ref="B5:B13">SUM(C5:E5)</f>
        <v>405</v>
      </c>
      <c r="C5" s="103"/>
      <c r="D5" s="106">
        <v>405</v>
      </c>
      <c r="E5" s="111"/>
      <c r="F5" s="239">
        <f>SUM(D5:E5)</f>
        <v>405</v>
      </c>
    </row>
    <row r="6" spans="1:6" ht="15.75" customHeight="1">
      <c r="A6" s="30" t="s">
        <v>299</v>
      </c>
      <c r="B6" s="30"/>
      <c r="C6" s="103"/>
      <c r="D6" s="106"/>
      <c r="E6" s="111"/>
      <c r="F6" s="239">
        <v>275</v>
      </c>
    </row>
    <row r="7" spans="1:6" ht="15.75" customHeight="1">
      <c r="A7" s="30" t="s">
        <v>220</v>
      </c>
      <c r="B7" s="30">
        <f t="shared" si="0"/>
        <v>380</v>
      </c>
      <c r="C7" s="103"/>
      <c r="D7" s="106">
        <v>380</v>
      </c>
      <c r="E7" s="111"/>
      <c r="F7" s="239">
        <v>380</v>
      </c>
    </row>
    <row r="8" spans="1:6" ht="15.75" customHeight="1">
      <c r="A8" s="30" t="s">
        <v>198</v>
      </c>
      <c r="B8" s="30">
        <f t="shared" si="0"/>
        <v>1325</v>
      </c>
      <c r="C8" s="103">
        <v>1000</v>
      </c>
      <c r="D8" s="106">
        <v>325</v>
      </c>
      <c r="E8" s="111"/>
      <c r="F8" s="239">
        <f>SUM(D8:E8)</f>
        <v>325</v>
      </c>
    </row>
    <row r="9" spans="1:6" ht="15.75" customHeight="1">
      <c r="A9" s="30" t="s">
        <v>199</v>
      </c>
      <c r="B9" s="30">
        <f t="shared" si="0"/>
        <v>688</v>
      </c>
      <c r="C9" s="103"/>
      <c r="D9" s="106">
        <v>688</v>
      </c>
      <c r="E9" s="111"/>
      <c r="F9" s="239">
        <f>SUM(D9:E9)</f>
        <v>688</v>
      </c>
    </row>
    <row r="10" spans="1:6" ht="15.75" customHeight="1">
      <c r="A10" s="30" t="s">
        <v>200</v>
      </c>
      <c r="B10" s="30">
        <f t="shared" si="0"/>
        <v>612</v>
      </c>
      <c r="C10" s="103"/>
      <c r="D10" s="106">
        <v>612</v>
      </c>
      <c r="E10" s="111"/>
      <c r="F10" s="239">
        <f>SUM(D10:E10)</f>
        <v>612</v>
      </c>
    </row>
    <row r="11" spans="1:6" ht="15.75" customHeight="1">
      <c r="A11" s="30" t="s">
        <v>300</v>
      </c>
      <c r="B11" s="30"/>
      <c r="C11" s="103"/>
      <c r="D11" s="106"/>
      <c r="E11" s="111"/>
      <c r="F11" s="239">
        <v>125</v>
      </c>
    </row>
    <row r="12" spans="1:6" ht="15.75" customHeight="1">
      <c r="A12" s="30" t="s">
        <v>293</v>
      </c>
      <c r="B12" s="30">
        <f t="shared" si="0"/>
        <v>7321</v>
      </c>
      <c r="C12" s="103"/>
      <c r="D12" s="106">
        <v>7321</v>
      </c>
      <c r="E12" s="111"/>
      <c r="F12" s="239">
        <v>7321</v>
      </c>
    </row>
    <row r="13" spans="1:6" ht="15.75" customHeight="1">
      <c r="A13" s="30" t="s">
        <v>209</v>
      </c>
      <c r="B13" s="30">
        <f t="shared" si="0"/>
        <v>14118</v>
      </c>
      <c r="C13" s="103"/>
      <c r="D13" s="106"/>
      <c r="E13" s="111">
        <v>14118</v>
      </c>
      <c r="F13" s="239">
        <f>SUM(D13:E13)</f>
        <v>14118</v>
      </c>
    </row>
    <row r="14" spans="1:6" ht="15.75" customHeight="1">
      <c r="A14" s="31" t="s">
        <v>376</v>
      </c>
      <c r="B14" s="31">
        <v>2305</v>
      </c>
      <c r="C14" s="124"/>
      <c r="D14" s="125">
        <v>2305</v>
      </c>
      <c r="E14" s="126"/>
      <c r="F14" s="240">
        <v>2305</v>
      </c>
    </row>
    <row r="15" spans="1:6" ht="15.75" customHeight="1">
      <c r="A15" s="31" t="s">
        <v>375</v>
      </c>
      <c r="B15" s="31">
        <v>796</v>
      </c>
      <c r="C15" s="124"/>
      <c r="D15" s="125">
        <v>796</v>
      </c>
      <c r="E15" s="126"/>
      <c r="F15" s="240">
        <v>796</v>
      </c>
    </row>
    <row r="16" spans="1:6" ht="15.75" customHeight="1">
      <c r="A16" s="31" t="s">
        <v>226</v>
      </c>
      <c r="B16" s="31">
        <v>125</v>
      </c>
      <c r="C16" s="124"/>
      <c r="D16" s="125">
        <v>125</v>
      </c>
      <c r="E16" s="126"/>
      <c r="F16" s="240">
        <v>125</v>
      </c>
    </row>
    <row r="17" spans="1:6" ht="15.75" customHeight="1">
      <c r="A17" s="241" t="s">
        <v>28</v>
      </c>
      <c r="B17" s="242">
        <f>SUM(B4:B16)</f>
        <v>36539</v>
      </c>
      <c r="C17" s="242">
        <f>SUM(C4:C13)</f>
        <v>3116</v>
      </c>
      <c r="D17" s="242">
        <f>SUM(D4:D13)</f>
        <v>9731</v>
      </c>
      <c r="E17" s="242">
        <f>SUM(E4:E13)</f>
        <v>20466</v>
      </c>
      <c r="F17" s="243">
        <f>SUM(F4:F16)</f>
        <v>33823</v>
      </c>
    </row>
    <row r="18" s="29" customFormat="1" ht="22.5" customHeight="1">
      <c r="A18" s="112" t="s">
        <v>394</v>
      </c>
    </row>
    <row r="19" spans="1:6" ht="36.75" customHeight="1">
      <c r="A19" s="236" t="s">
        <v>34</v>
      </c>
      <c r="B19" s="236" t="s">
        <v>33</v>
      </c>
      <c r="C19" s="236"/>
      <c r="D19" s="237"/>
      <c r="E19" s="238" t="s">
        <v>396</v>
      </c>
      <c r="F19" s="236" t="s">
        <v>191</v>
      </c>
    </row>
    <row r="20" spans="1:6" ht="12" customHeight="1">
      <c r="A20" s="110">
        <v>1</v>
      </c>
      <c r="B20" s="110">
        <v>2</v>
      </c>
      <c r="C20" s="110">
        <v>3</v>
      </c>
      <c r="D20" s="110">
        <v>4</v>
      </c>
      <c r="E20" s="110">
        <v>5</v>
      </c>
      <c r="F20" s="110">
        <v>6</v>
      </c>
    </row>
    <row r="21" spans="1:6" ht="17.25" customHeight="1">
      <c r="A21" s="30" t="s">
        <v>395</v>
      </c>
      <c r="B21" s="30"/>
      <c r="C21" s="103"/>
      <c r="D21" s="106"/>
      <c r="E21" s="111"/>
      <c r="F21" s="239"/>
    </row>
    <row r="22" spans="1:6" ht="15" customHeight="1">
      <c r="A22" s="113"/>
      <c r="B22" s="114"/>
      <c r="C22" s="114"/>
      <c r="D22" s="114"/>
      <c r="E22" s="114"/>
      <c r="F22" s="121"/>
    </row>
    <row r="23" spans="1:6" ht="16.5" customHeight="1">
      <c r="A23" s="113"/>
      <c r="B23" s="114"/>
      <c r="C23" s="114"/>
      <c r="D23" s="114"/>
      <c r="E23" s="114"/>
      <c r="F23" s="121"/>
    </row>
    <row r="24" spans="1:6" ht="12.75">
      <c r="A24" s="113"/>
      <c r="B24" s="114"/>
      <c r="C24" s="114"/>
      <c r="D24" s="114"/>
      <c r="E24" s="114"/>
      <c r="F24" s="121"/>
    </row>
    <row r="25" spans="1:6" ht="12.75">
      <c r="A25" s="115"/>
      <c r="B25" s="116"/>
      <c r="C25" s="116"/>
      <c r="D25" s="116"/>
      <c r="E25" s="116"/>
      <c r="F25" s="122"/>
    </row>
    <row r="26" spans="1:6" ht="12.75">
      <c r="A26" s="117"/>
      <c r="B26" s="114"/>
      <c r="C26" s="114"/>
      <c r="D26" s="114"/>
      <c r="E26" s="114"/>
      <c r="F26" s="121"/>
    </row>
    <row r="27" spans="1:6" ht="12.75">
      <c r="A27" s="115"/>
      <c r="B27" s="116"/>
      <c r="C27" s="116"/>
      <c r="D27" s="116"/>
      <c r="E27" s="116"/>
      <c r="F27" s="122"/>
    </row>
    <row r="28" spans="1:6" ht="12.75">
      <c r="A28" s="117"/>
      <c r="B28" s="114"/>
      <c r="C28" s="114"/>
      <c r="D28" s="114"/>
      <c r="E28" s="114"/>
      <c r="F28" s="114"/>
    </row>
    <row r="29" spans="1:6" ht="12.75">
      <c r="A29" s="118"/>
      <c r="B29" s="119"/>
      <c r="C29" s="114"/>
      <c r="D29" s="120"/>
      <c r="E29" s="114"/>
      <c r="F29" s="119"/>
    </row>
    <row r="30" spans="4:6" ht="12.75">
      <c r="D30" s="114"/>
      <c r="E30" s="114"/>
      <c r="F30" s="114"/>
    </row>
  </sheetData>
  <sheetProtection/>
  <printOptions horizontalCentered="1"/>
  <pageMargins left="0.7874015748031497" right="0.7874015748031497" top="1.1811023622047245" bottom="0.984251968503937" header="0.3937007874015748" footer="0.7874015748031497"/>
  <pageSetup horizontalDpi="300" verticalDpi="300" orientation="landscape" paperSize="9" scale="95" r:id="rId1"/>
  <headerFooter alignWithMargins="0">
    <oddHeader>&amp;C&amp;"Times New Roman CE,Félkövér"Mogyorósbánya Község Önkormányzat
2010 évi költségvetésének 
rendelet módosítása
Felújítási kiadások
&amp;R&amp;"Times New Roman CE,Félkövér"6/b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PM Mogyorósbánya</cp:lastModifiedBy>
  <cp:lastPrinted>2010-09-27T12:30:20Z</cp:lastPrinted>
  <dcterms:created xsi:type="dcterms:W3CDTF">1999-10-30T10:30:45Z</dcterms:created>
  <dcterms:modified xsi:type="dcterms:W3CDTF">2011-01-19T10:32:33Z</dcterms:modified>
  <cp:category/>
  <cp:version/>
  <cp:contentType/>
  <cp:contentStatus/>
</cp:coreProperties>
</file>