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activeTab="18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 " sheetId="17" r:id="rId17"/>
    <sheet name="9.1.3. sz. mell   " sheetId="18" r:id="rId18"/>
    <sheet name="1. sz tájékoztató t." sheetId="19" r:id="rId19"/>
    <sheet name="2. sz tájékoztató t" sheetId="20" r:id="rId20"/>
    <sheet name="3. sz tájékoztató t." sheetId="21" r:id="rId21"/>
    <sheet name="4.sz tájékoztató t." sheetId="22" r:id="rId22"/>
    <sheet name="5.sz tájékoztató t." sheetId="23" r:id="rId23"/>
    <sheet name="6.sz tájékoztató t." sheetId="24" r:id="rId24"/>
    <sheet name="Munka1" sheetId="25" r:id="rId25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 '!$1:$6</definedName>
    <definedName name="_xlnm.Print_Titles" localSheetId="17">'9.1.3. sz. mell   '!$1:$6</definedName>
    <definedName name="_xlnm.Print_Area" localSheetId="18">'1. sz tájékoztató t.'!$A$1:$E$144</definedName>
    <definedName name="_xlnm.Print_Area" localSheetId="1">'1.1.sz.mell.'!$A$1:$C$149</definedName>
    <definedName name="_xlnm.Print_Area" localSheetId="2">'1.2.sz.mell.'!$A$1:$C$149</definedName>
    <definedName name="_xlnm.Print_Area" localSheetId="3">'1.3.sz.mell.'!$A$1:$C$149</definedName>
    <definedName name="_xlnm.Print_Area" localSheetId="4">'1.4.sz.mell.'!$A$1:$C$149</definedName>
  </definedNames>
  <calcPr fullCalcOnLoad="1"/>
</workbook>
</file>

<file path=xl/sharedStrings.xml><?xml version="1.0" encoding="utf-8"?>
<sst xmlns="http://schemas.openxmlformats.org/spreadsheetml/2006/main" count="3155" uniqueCount="554">
  <si>
    <t>Beruházási (felhalmozási) kiadások előirányzata beruházásonként</t>
  </si>
  <si>
    <t>Felújítási kiadások előirányzata felújításonként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</si>
  <si>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</si>
  <si>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</si>
  <si>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</si>
  <si>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</si>
  <si>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</si>
  <si>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</si>
  <si>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</si>
  <si>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 xml:space="preserve"> Egyéb működési célú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</si>
  <si>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</si>
  <si>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</si>
  <si>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</si>
  <si>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</si>
  <si>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</si>
  <si>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</si>
  <si>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</si>
  <si>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</si>
  <si>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</si>
  <si>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</si>
  <si>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</si>
  <si>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</si>
  <si>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</si>
  <si>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</si>
  <si>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</si>
  <si>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</si>
  <si>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</si>
  <si>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</si>
  <si>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</si>
  <si>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</si>
  <si>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</si>
  <si>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</si>
  <si>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</si>
  <si>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</si>
  <si>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</si>
  <si>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</si>
  <si>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</si>
  <si>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</si>
  <si>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</si>
  <si>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</si>
  <si>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</si>
  <si>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</si>
  <si>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</si>
  <si>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</si>
  <si>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</si>
  <si>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</si>
  <si>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</si>
  <si>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</si>
  <si>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</si>
  <si>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</si>
  <si>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</si>
  <si>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</si>
  <si>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</si>
  <si>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</si>
  <si>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</si>
  <si>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</si>
  <si>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</si>
  <si>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</si>
  <si>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</si>
  <si>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</si>
  <si>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</si>
  <si>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</si>
  <si>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</si>
  <si>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</si>
  <si>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</si>
  <si>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</si>
  <si>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</si>
  <si>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</si>
  <si>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</si>
  <si>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</si>
  <si>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</si>
  <si>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</si>
  <si>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</si>
  <si>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</si>
  <si>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</si>
  <si>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</si>
  <si>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</si>
  <si>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</si>
  <si>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</si>
  <si>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</si>
  <si>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</si>
  <si>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</si>
  <si>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</si>
  <si>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</si>
  <si>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</si>
  <si>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</si>
  <si>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</si>
  <si>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</si>
  <si>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</si>
  <si>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</si>
  <si>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</si>
  <si>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</si>
  <si>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</si>
  <si>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</si>
  <si>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</si>
  <si>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</si>
  <si>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</si>
  <si>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</si>
  <si>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</si>
  <si>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</si>
  <si>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</si>
  <si>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</si>
  <si>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</si>
  <si>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</si>
  <si>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</si>
  <si>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</si>
  <si>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</si>
  <si>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</si>
  <si>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</si>
  <si>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</si>
  <si>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</si>
  <si>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</si>
  <si>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</si>
  <si>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</si>
  <si>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</si>
  <si>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</si>
  <si>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</si>
  <si>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</si>
  <si>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</si>
  <si>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</si>
  <si>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</si>
  <si>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</si>
  <si>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</si>
  <si>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</si>
  <si>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</si>
  <si>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</si>
  <si>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</si>
  <si>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</si>
  <si>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</si>
  <si>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</si>
  <si>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</si>
  <si>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</si>
  <si>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</si>
  <si>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</si>
  <si>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</si>
  <si>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</si>
  <si>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</si>
  <si>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</si>
  <si>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</si>
  <si>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</si>
  <si>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</si>
  <si>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</si>
  <si>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</si>
  <si>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</si>
  <si>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</si>
  <si>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</si>
  <si>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</si>
  <si>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</si>
  <si>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</si>
  <si>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</si>
  <si>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</si>
  <si>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</si>
  <si>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</si>
  <si>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</si>
  <si>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</si>
  <si>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</si>
  <si>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</si>
  <si>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</si>
  <si>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</si>
  <si>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</si>
  <si>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</si>
  <si>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</si>
  <si>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</si>
  <si>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</si>
  <si>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</si>
  <si>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</si>
  <si>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</si>
  <si>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</si>
  <si>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</si>
  <si>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</si>
  <si>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</si>
  <si>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</si>
  <si>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</si>
  <si>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</si>
  <si>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</si>
  <si>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</si>
  <si>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</si>
  <si>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</si>
  <si>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</si>
  <si>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</si>
  <si>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</si>
  <si>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</si>
  <si>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</si>
  <si>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</si>
  <si>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</si>
  <si>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</si>
  <si>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</si>
  <si>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</si>
  <si>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</si>
  <si>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</si>
  <si>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</si>
  <si>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</si>
  <si>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</si>
  <si>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</si>
  <si>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</si>
  <si>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</si>
  <si>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</si>
  <si>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</si>
  <si>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</si>
  <si>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</si>
  <si>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</si>
  <si>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</si>
  <si>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</si>
  <si>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</si>
  <si>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</si>
  <si>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</si>
  <si>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</si>
  <si>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</si>
  <si>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</si>
  <si>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</si>
  <si>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</si>
  <si>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</si>
  <si>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</si>
  <si>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</si>
  <si>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</si>
  <si>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</si>
  <si>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</si>
  <si>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</si>
  <si>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</si>
  <si>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</si>
  <si>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</si>
  <si>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</si>
  <si>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</si>
  <si>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</si>
  <si>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</si>
  <si>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</si>
  <si>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</si>
  <si>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</si>
  <si>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</si>
  <si>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</si>
  <si>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</si>
  <si>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</si>
  <si>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</si>
  <si>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</si>
  <si>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</si>
  <si>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</si>
  <si>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</si>
  <si>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</si>
  <si>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</si>
  <si>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</si>
  <si>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</si>
  <si>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</si>
  <si>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</si>
  <si>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</si>
  <si>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</si>
  <si>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</si>
  <si>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</si>
  <si>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</si>
  <si>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</si>
  <si>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</si>
  <si>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</si>
  <si>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</si>
  <si>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</si>
  <si>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</si>
  <si>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</si>
  <si>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</si>
  <si>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</si>
  <si>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</si>
  <si>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</si>
  <si>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</si>
  <si>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</si>
  <si>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</si>
  <si>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</si>
  <si>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</si>
  <si>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</si>
  <si>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</si>
  <si>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</si>
  <si>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</si>
  <si>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</si>
  <si>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</si>
  <si>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</si>
  <si>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</si>
  <si>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</si>
  <si>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</si>
  <si>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</si>
  <si>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</si>
  <si>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</si>
  <si>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</si>
  <si>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</si>
  <si>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</si>
  <si>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</si>
  <si>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</si>
  <si>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</si>
  <si>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</si>
  <si>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</si>
  <si>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</si>
  <si>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</si>
  <si>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</si>
  <si>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</si>
  <si>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</si>
  <si>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</si>
  <si>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</si>
  <si>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</si>
  <si>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</si>
  <si>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</si>
  <si>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</si>
  <si>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</si>
  <si>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</si>
  <si>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</si>
  <si>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</si>
  <si>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</si>
  <si>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</si>
  <si>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</si>
  <si>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</si>
  <si>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</si>
  <si>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</si>
  <si>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</si>
  <si>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</si>
  <si>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</si>
  <si>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</si>
  <si>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</si>
  <si>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</si>
  <si>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</si>
  <si>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</si>
  <si>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</si>
  <si>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</si>
  <si>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</si>
  <si>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</si>
  <si>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</si>
  <si>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</si>
  <si>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</si>
  <si>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</si>
  <si>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</si>
  <si>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</si>
  <si>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</si>
  <si>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</si>
  <si>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</si>
  <si>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</si>
  <si>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</si>
  <si>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</si>
  <si>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</si>
  <si>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</si>
  <si>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</si>
  <si>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</si>
  <si>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</si>
  <si>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</si>
  <si>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</si>
  <si>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</si>
  <si>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</si>
  <si>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</si>
  <si>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</si>
  <si>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</si>
  <si>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</si>
  <si>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</si>
  <si>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</si>
  <si>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</si>
  <si>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</si>
  <si>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</si>
  <si>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</si>
  <si>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</si>
  <si>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</si>
  <si>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</si>
  <si>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</si>
  <si>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</si>
  <si>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</si>
  <si>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</si>
  <si>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</si>
  <si>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</si>
  <si>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</si>
  <si>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</si>
  <si>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</si>
  <si>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</si>
  <si>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</si>
  <si>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</si>
  <si>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</si>
  <si>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</si>
  <si>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</si>
  <si>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</si>
  <si>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</si>
  <si>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</si>
  <si>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</si>
  <si>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</si>
  <si>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</si>
  <si>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</si>
  <si>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</si>
  <si>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</si>
  <si>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</si>
  <si>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</si>
  <si>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</si>
  <si>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</si>
  <si>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</si>
  <si>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</si>
  <si>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</si>
  <si>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</si>
  <si>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</si>
  <si>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</si>
  <si>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</si>
  <si>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</si>
  <si>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</si>
  <si>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</si>
  <si>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</si>
  <si>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</si>
  <si>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</si>
  <si>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</si>
  <si>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</si>
  <si>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</si>
  <si>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</si>
  <si>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</si>
  <si>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</si>
  <si>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</si>
  <si>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</si>
  <si>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</si>
  <si>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</si>
  <si>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</si>
  <si>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</si>
  <si>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</si>
  <si>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</si>
  <si>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</si>
  <si>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</si>
  <si>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</si>
  <si>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</si>
  <si>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</si>
  <si>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</si>
  <si>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</si>
  <si>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</si>
  <si>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</si>
  <si>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</si>
  <si>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</si>
  <si>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</si>
  <si>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</si>
  <si>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</si>
  <si>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</si>
  <si>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</si>
  <si>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</si>
  <si>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</si>
  <si>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</si>
  <si>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</si>
  <si>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</si>
  <si>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</si>
  <si>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</si>
  <si>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</si>
  <si>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</si>
  <si>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</si>
  <si>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</si>
  <si>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</si>
  <si>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</si>
  <si>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</si>
  <si>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</si>
  <si>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</si>
  <si>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</si>
  <si>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</si>
  <si>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</si>
  <si>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</si>
  <si>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</si>
  <si>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</si>
  <si>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</si>
  <si>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</si>
  <si>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</si>
  <si>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</si>
  <si>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</si>
  <si>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</si>
  <si>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</si>
  <si>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</si>
  <si>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</si>
  <si>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</si>
  <si>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</si>
  <si>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</si>
  <si>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</si>
  <si>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</si>
  <si>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</si>
  <si>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2012. évi tény</t>
  </si>
  <si>
    <t>2013. évi 
várható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</si>
  <si>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</si>
  <si>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</si>
  <si>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</si>
  <si>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</si>
  <si>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</si>
  <si>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</si>
  <si>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</si>
  <si>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Összes bevétel, kiadás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</si>
  <si>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</si>
  <si>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</si>
  <si>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</si>
  <si>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</si>
  <si>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</si>
  <si>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</si>
  <si>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</si>
  <si>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</si>
  <si>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</si>
  <si>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</si>
  <si>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</si>
  <si>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</si>
  <si>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</si>
  <si>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</si>
  <si>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</si>
  <si>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2014 előtti kifizetés</t>
  </si>
  <si>
    <t>Osztalék, a koncessziós díj és a hozambevétel</t>
  </si>
  <si>
    <t xml:space="preserve">   Rövid lejáratú  hitelek, kölcsönök felvétele</t>
  </si>
  <si>
    <t>KEM Önkormányzat Vis maior Alap</t>
  </si>
  <si>
    <t xml:space="preserve">KDOP-4.2.1/B-11-2012-0010 A mogyorósbányai Felszabadulás-Alkotmány u-posta köz </t>
  </si>
  <si>
    <t>Út felújítás</t>
  </si>
  <si>
    <t>2014</t>
  </si>
  <si>
    <t>Művelődési Ház átépítés  önrész</t>
  </si>
  <si>
    <t>Temető: járda, urnafal, vízelvezetés</t>
  </si>
  <si>
    <t>Utcanév változás, jelzőtábla csere</t>
  </si>
  <si>
    <t>2013</t>
  </si>
  <si>
    <t>Vis maior: 2013. évi rendk. időjárás  havaria helyzet utáni helyreállítás</t>
  </si>
  <si>
    <t>I. világhábortús emlékmű felújítása</t>
  </si>
  <si>
    <t xml:space="preserve">Csapadékvíz elvezető rendszer Petőfi - Alkotmány </t>
  </si>
  <si>
    <t>NEMLEGES</t>
  </si>
  <si>
    <t>Hősök tere, Alkotmány, Petőfi u. 800 m2 aszfaltozás</t>
  </si>
  <si>
    <t xml:space="preserve">KDOP-4.2.1/B-11-2012-0010 </t>
  </si>
  <si>
    <t>2012</t>
  </si>
  <si>
    <t>Mogyorósbánya Község Önkormányzat adósságot keletkeztető ügyletekből és kezességvállalásokból fennálló kötelezettségei</t>
  </si>
  <si>
    <t>Mogyorósbánya Község Önkormányzat saját bevételeinek részletezése az adósságot keletkeztető ügyletből származó tárgyévi fizetési kötelezettség megállapításához</t>
  </si>
  <si>
    <t>Mogyorósbánya Község Önkormányzat 2014. évi adósságot keletkeztető fejlesztési céljai</t>
  </si>
  <si>
    <t xml:space="preserve">Mogyorósbánya Község Önkormányzata A 2014. évi általános működés és ágazati feladatok támogatásának alakulása jogcímenként             </t>
  </si>
  <si>
    <t>Mogyorósbánya Község Önkormányzata K I M U T A T Á S
a 2014. évben céljelleggel juttatott támogatásokról</t>
  </si>
  <si>
    <t>I. HELYI  ÖNKORMÁNYZATOK  MŰKÖDÉSÉNEK  ÁLTALÁNOS  TÁMOGATÁSA</t>
  </si>
  <si>
    <t>I.1.bb) Közvilágítás fenntartásának  támogatása                                                                      534 650 Ft</t>
  </si>
  <si>
    <t>I.1.bc) Köztemető fenntartással kapcsolatos feladatok támogatása                                          100 000 Ft</t>
  </si>
  <si>
    <t>I.1.bd) Közutak fenntartásának támogatása                                                                           1 135 000 Ft</t>
  </si>
  <si>
    <t>I.1.c)  Egyéb önkormányzati feladatok támogatása                                                               2 000 000 Ft</t>
  </si>
  <si>
    <t>III. TELEPÜLÉSI  ÖNKORMÁNYZATOK  SZOCIÁLIS  ÉS  GYERMEKJÓLÉTI  FELADATAINAK  TÁM:</t>
  </si>
  <si>
    <t>III.2. Hozzájárulás a pénzbeli szociális ellátásokhoz                                                                  702 159 Ft</t>
  </si>
  <si>
    <t>III.3.m Kistelepülések szociális feladatainak támogatása                                                           878 000 Ft</t>
  </si>
  <si>
    <t>III.5.a) Gyermekétkeztetés támogatása                                                                                  3 231 360 FT</t>
  </si>
  <si>
    <t>2014. év utáni szükséglet
(7=2 - 4 - 5-6)</t>
  </si>
  <si>
    <t>Támogatás</t>
  </si>
  <si>
    <t>Tartalék</t>
  </si>
  <si>
    <t>Pénzmaradvány</t>
  </si>
  <si>
    <t>Finanszírozási bevételek (hitel)</t>
  </si>
  <si>
    <t>IV.ÖNKORMÁNYZATOK  KULTURÁLIS  FELADATAINAK  TÁMOGATÁSA</t>
  </si>
  <si>
    <t>Temető: járda, urnafal, vízelvezetés, I. világháborús emlékmű, Környezetvéd.pr.akt.</t>
  </si>
  <si>
    <t>Környezetvédelmi program aktualizásáa</t>
  </si>
  <si>
    <t>Mogyorósbánya Község Önkormányzat adósságot keletkeztető ügyleteiből eredő fizetési kötelezettségeinek bemutatása</t>
  </si>
  <si>
    <t>Saját bevétel és adósságot keletkeztető ügyletből eredő fizetési kötelezettség összegei</t>
  </si>
  <si>
    <t>ÖSSZESEN
7=(3+4+5+6)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</si>
  <si>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</si>
  <si>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</si>
  <si>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</si>
  <si>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</si>
  <si>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</si>
  <si>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</si>
  <si>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</si>
  <si>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</si>
  <si>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</si>
  <si>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</si>
  <si>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</si>
  <si>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</si>
  <si>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</si>
  <si>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</si>
  <si>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</si>
  <si>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</si>
  <si>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</si>
  <si>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</si>
  <si>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</si>
  <si>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</si>
  <si>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</si>
  <si>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</si>
  <si>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</si>
  <si>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 xml:space="preserve">2.1. melléklet az 1/2014. (I.28.) önkormányzati rendelethez     </t>
  </si>
  <si>
    <t xml:space="preserve">2.2. melléklet az 1/2014. (I.28.) önkormányzati rendelethez     </t>
  </si>
  <si>
    <t>9.1. melléklet az 1/2014. (I.28.)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</si>
</sst>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5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4" borderId="7" applyNumberFormat="0" applyFont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6" borderId="8" applyNumberFormat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17" borderId="0" applyNumberFormat="0" applyBorder="0" applyAlignment="0" applyProtection="0"/>
    <xf numFmtId="0" fontId="47" fillId="7" borderId="0" applyNumberFormat="0" applyBorder="0" applyAlignment="0" applyProtection="0"/>
    <xf numFmtId="0" fontId="48" fillId="16" borderId="1" applyNumberFormat="0" applyAlignment="0" applyProtection="0"/>
    <xf numFmtId="9" fontId="0" fillId="0" borderId="0" applyFont="0" applyFill="0" applyBorder="0" applyAlignment="0" applyProtection="0"/>
  </cellStyleXfs>
  <cellXfs count="639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9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0" fontId="21" fillId="0" borderId="45" xfId="0" applyFont="1" applyFill="1" applyBorder="1" applyAlignment="1" applyProtection="1">
      <alignment horizontal="left" vertical="center" wrapText="1"/>
      <protection locked="0"/>
    </xf>
    <xf numFmtId="164" fontId="15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164" fontId="0" fillId="18" borderId="4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8" xfId="0" applyFont="1" applyFill="1" applyBorder="1" applyAlignment="1" applyProtection="1">
      <alignment horizontal="right"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7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19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5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3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6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8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2" xfId="40" applyNumberFormat="1" applyFont="1" applyFill="1" applyBorder="1" applyAlignment="1" applyProtection="1">
      <alignment/>
      <protection locked="0"/>
    </xf>
    <xf numFmtId="166" fontId="17" fillId="0" borderId="56" xfId="40" applyNumberFormat="1" applyFont="1" applyFill="1" applyBorder="1" applyAlignment="1" applyProtection="1">
      <alignment/>
      <protection locked="0"/>
    </xf>
    <xf numFmtId="166" fontId="17" fillId="0" borderId="58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63" xfId="0" applyFont="1" applyFill="1" applyBorder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64" xfId="58" applyFont="1" applyFill="1" applyBorder="1" applyAlignment="1" applyProtection="1">
      <alignment horizontal="center" vertical="center" wrapText="1"/>
      <protection/>
    </xf>
    <xf numFmtId="0" fontId="6" fillId="0" borderId="64" xfId="58" applyFont="1" applyFill="1" applyBorder="1" applyAlignment="1" applyProtection="1">
      <alignment vertical="center" wrapText="1"/>
      <protection/>
    </xf>
    <xf numFmtId="164" fontId="6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 locked="0"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5" xfId="58" applyFont="1" applyFill="1" applyBorder="1" applyAlignment="1" applyProtection="1">
      <alignment horizontal="center" vertical="center" wrapText="1"/>
      <protection/>
    </xf>
    <xf numFmtId="164" fontId="21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9" xfId="58" applyFont="1" applyFill="1" applyBorder="1" applyAlignment="1" applyProtection="1">
      <alignment horizontal="center" vertical="center" wrapText="1"/>
      <protection/>
    </xf>
    <xf numFmtId="164" fontId="17" fillId="18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18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2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20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2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5" fillId="0" borderId="6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6" xfId="0" applyNumberFormat="1" applyFont="1" applyBorder="1" applyAlignment="1" applyProtection="1">
      <alignment horizontal="right" vertical="center" wrapText="1" indent="1"/>
      <protection/>
    </xf>
    <xf numFmtId="164" fontId="20" fillId="0" borderId="46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7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4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9" xfId="0" applyNumberFormat="1" applyFont="1" applyBorder="1" applyAlignment="1" applyProtection="1">
      <alignment horizontal="right" vertical="center" wrapText="1" indent="1"/>
      <protection/>
    </xf>
    <xf numFmtId="164" fontId="20" fillId="0" borderId="49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7" fillId="0" borderId="46" xfId="0" applyNumberFormat="1" applyFont="1" applyFill="1" applyBorder="1" applyAlignment="1" applyProtection="1">
      <alignment horizontal="center" vertical="center" wrapText="1"/>
      <protection/>
    </xf>
    <xf numFmtId="164" fontId="15" fillId="0" borderId="75" xfId="0" applyNumberFormat="1" applyFont="1" applyFill="1" applyBorder="1" applyAlignment="1" applyProtection="1">
      <alignment horizontal="center" vertical="center" wrapText="1"/>
      <protection/>
    </xf>
    <xf numFmtId="164" fontId="14" fillId="0" borderId="60" xfId="0" applyNumberFormat="1" applyFont="1" applyFill="1" applyBorder="1" applyAlignment="1" applyProtection="1">
      <alignment vertical="center" wrapText="1"/>
      <protection locked="0"/>
    </xf>
    <xf numFmtId="164" fontId="14" fillId="0" borderId="70" xfId="0" applyNumberFormat="1" applyFont="1" applyFill="1" applyBorder="1" applyAlignment="1" applyProtection="1">
      <alignment vertical="center" wrapText="1"/>
      <protection locked="0"/>
    </xf>
    <xf numFmtId="164" fontId="7" fillId="0" borderId="46" xfId="0" applyNumberFormat="1" applyFont="1" applyFill="1" applyBorder="1" applyAlignment="1" applyProtection="1">
      <alignment vertical="center" wrapText="1"/>
      <protection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51" fillId="0" borderId="0" xfId="0" applyFont="1" applyAlignment="1">
      <alignment/>
    </xf>
    <xf numFmtId="0" fontId="52" fillId="0" borderId="0" xfId="0" applyFont="1" applyAlignment="1">
      <alignment horizontal="right"/>
    </xf>
    <xf numFmtId="0" fontId="7" fillId="0" borderId="55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53" fillId="0" borderId="40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54" fillId="0" borderId="76" xfId="0" applyFont="1" applyBorder="1" applyAlignment="1">
      <alignment horizontal="center" wrapText="1"/>
    </xf>
    <xf numFmtId="0" fontId="54" fillId="0" borderId="17" xfId="0" applyFont="1" applyBorder="1" applyAlignment="1">
      <alignment horizontal="left" vertical="center" wrapText="1"/>
    </xf>
    <xf numFmtId="49" fontId="54" fillId="0" borderId="11" xfId="0" applyNumberFormat="1" applyFont="1" applyBorder="1" applyAlignment="1">
      <alignment horizontal="center" wrapText="1"/>
    </xf>
    <xf numFmtId="166" fontId="54" fillId="0" borderId="11" xfId="40" applyNumberFormat="1" applyFont="1" applyBorder="1" applyAlignment="1" applyProtection="1">
      <alignment horizontal="right" vertical="center" wrapText="1"/>
      <protection locked="0"/>
    </xf>
    <xf numFmtId="166" fontId="54" fillId="0" borderId="35" xfId="40" applyNumberFormat="1" applyFont="1" applyBorder="1" applyAlignment="1">
      <alignment horizontal="right" vertical="center" wrapText="1"/>
    </xf>
    <xf numFmtId="0" fontId="54" fillId="0" borderId="19" xfId="0" applyFont="1" applyBorder="1" applyAlignment="1">
      <alignment horizontal="left" vertical="center" wrapText="1"/>
    </xf>
    <xf numFmtId="49" fontId="54" fillId="0" borderId="15" xfId="0" applyNumberFormat="1" applyFont="1" applyBorder="1" applyAlignment="1">
      <alignment horizontal="center" wrapText="1"/>
    </xf>
    <xf numFmtId="166" fontId="54" fillId="0" borderId="15" xfId="40" applyNumberFormat="1" applyFont="1" applyBorder="1" applyAlignment="1" applyProtection="1">
      <alignment horizontal="right" vertical="center" wrapText="1"/>
      <protection locked="0"/>
    </xf>
    <xf numFmtId="166" fontId="54" fillId="0" borderId="36" xfId="40" applyNumberFormat="1" applyFont="1" applyBorder="1" applyAlignment="1">
      <alignment horizontal="right" vertical="center" wrapText="1"/>
    </xf>
    <xf numFmtId="0" fontId="53" fillId="0" borderId="22" xfId="0" applyFont="1" applyBorder="1" applyAlignment="1">
      <alignment horizontal="left" vertical="center" wrapText="1"/>
    </xf>
    <xf numFmtId="49" fontId="53" fillId="0" borderId="23" xfId="0" applyNumberFormat="1" applyFont="1" applyBorder="1" applyAlignment="1">
      <alignment horizontal="center" wrapText="1"/>
    </xf>
    <xf numFmtId="166" fontId="53" fillId="0" borderId="23" xfId="40" applyNumberFormat="1" applyFont="1" applyBorder="1" applyAlignment="1">
      <alignment horizontal="right" vertical="center" wrapText="1"/>
    </xf>
    <xf numFmtId="166" fontId="54" fillId="0" borderId="34" xfId="40" applyNumberFormat="1" applyFont="1" applyBorder="1" applyAlignment="1">
      <alignment horizontal="right" vertical="center" wrapText="1"/>
    </xf>
    <xf numFmtId="0" fontId="53" fillId="0" borderId="16" xfId="0" applyFont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center" wrapText="1"/>
    </xf>
    <xf numFmtId="166" fontId="53" fillId="0" borderId="10" xfId="40" applyNumberFormat="1" applyFont="1" applyBorder="1" applyAlignment="1">
      <alignment horizontal="right" vertical="center" wrapText="1"/>
    </xf>
    <xf numFmtId="166" fontId="54" fillId="0" borderId="38" xfId="40" applyNumberFormat="1" applyFont="1" applyBorder="1" applyAlignment="1">
      <alignment horizontal="right" vertical="center" wrapText="1"/>
    </xf>
    <xf numFmtId="0" fontId="53" fillId="0" borderId="23" xfId="0" applyFont="1" applyBorder="1" applyAlignment="1">
      <alignment horizontal="center" wrapText="1"/>
    </xf>
    <xf numFmtId="0" fontId="54" fillId="0" borderId="18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center" wrapText="1"/>
    </xf>
    <xf numFmtId="166" fontId="54" fillId="0" borderId="12" xfId="40" applyNumberFormat="1" applyFont="1" applyBorder="1" applyAlignment="1" applyProtection="1">
      <alignment horizontal="right" vertical="center" wrapText="1"/>
      <protection locked="0"/>
    </xf>
    <xf numFmtId="166" fontId="54" fillId="0" borderId="37" xfId="40" applyNumberFormat="1" applyFont="1" applyBorder="1" applyAlignment="1">
      <alignment horizontal="right" vertical="center" wrapText="1"/>
    </xf>
    <xf numFmtId="0" fontId="54" fillId="0" borderId="11" xfId="0" applyFont="1" applyBorder="1" applyAlignment="1">
      <alignment horizontal="center" wrapText="1"/>
    </xf>
    <xf numFmtId="0" fontId="54" fillId="0" borderId="15" xfId="0" applyFont="1" applyBorder="1" applyAlignment="1">
      <alignment horizontal="center" wrapText="1"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8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49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4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7" fillId="0" borderId="67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0" fontId="17" fillId="0" borderId="64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6" xfId="59" applyFont="1" applyFill="1" applyBorder="1" applyAlignment="1" applyProtection="1">
      <alignment horizontal="left" vertical="center" indent="1"/>
      <protection/>
    </xf>
    <xf numFmtId="0" fontId="16" fillId="0" borderId="54" xfId="59" applyFont="1" applyFill="1" applyBorder="1" applyAlignment="1" applyProtection="1">
      <alignment horizontal="left" vertical="center" indent="1"/>
      <protection/>
    </xf>
    <xf numFmtId="0" fontId="16" fillId="0" borderId="49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right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55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50" fillId="0" borderId="0" xfId="0" applyFont="1" applyAlignment="1" applyProtection="1">
      <alignment horizontal="center" vertical="center" wrapText="1"/>
      <protection locked="0"/>
    </xf>
    <xf numFmtId="0" fontId="25" fillId="0" borderId="2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85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157</v>
      </c>
    </row>
    <row r="4" spans="1:2" ht="12.75">
      <c r="A4" s="166"/>
      <c r="B4" s="166"/>
    </row>
    <row r="5" spans="1:2" s="177" customFormat="1" ht="15.75">
      <c r="A5" s="108" t="s">
        <v>440</v>
      </c>
      <c r="B5" s="176"/>
    </row>
    <row r="6" spans="1:2" ht="12.75">
      <c r="A6" s="166"/>
      <c r="B6" s="166"/>
    </row>
    <row r="7" spans="1:2" ht="12.75">
      <c r="A7" s="166" t="s">
        <v>442</v>
      </c>
      <c r="B7" s="166" t="s">
        <v>443</v>
      </c>
    </row>
    <row r="8" spans="1:2" ht="12.75">
      <c r="A8" s="166" t="s">
        <v>444</v>
      </c>
      <c r="B8" s="166" t="s">
        <v>445</v>
      </c>
    </row>
    <row r="9" spans="1:2" ht="12.75">
      <c r="A9" s="166" t="s">
        <v>446</v>
      </c>
      <c r="B9" s="166" t="s">
        <v>447</v>
      </c>
    </row>
    <row r="10" spans="1:2" ht="12.75">
      <c r="A10" s="166"/>
      <c r="B10" s="166"/>
    </row>
    <row r="11" spans="1:2" ht="12.75">
      <c r="A11" s="166"/>
      <c r="B11" s="166"/>
    </row>
    <row r="12" spans="1:2" s="177" customFormat="1" ht="15.75">
      <c r="A12" s="108" t="s">
        <v>441</v>
      </c>
      <c r="B12" s="176"/>
    </row>
    <row r="13" spans="1:2" ht="12.75">
      <c r="A13" s="166"/>
      <c r="B13" s="166"/>
    </row>
    <row r="14" spans="1:2" ht="12.75">
      <c r="A14" s="166" t="s">
        <v>451</v>
      </c>
      <c r="B14" s="166" t="s">
        <v>450</v>
      </c>
    </row>
    <row r="15" spans="1:2" ht="12.75">
      <c r="A15" s="166" t="s">
        <v>251</v>
      </c>
      <c r="B15" s="166" t="s">
        <v>449</v>
      </c>
    </row>
    <row r="16" spans="1:2" ht="12.75">
      <c r="A16" s="166" t="s">
        <v>452</v>
      </c>
      <c r="B16" s="166" t="s">
        <v>448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7" sqref="C7"/>
    </sheetView>
  </sheetViews>
  <sheetFormatPr defaultColWidth="9.00390625" defaultRowHeight="12.75"/>
  <cols>
    <col min="1" max="1" width="5.625" style="179" customWidth="1"/>
    <col min="2" max="2" width="68.625" style="179" customWidth="1"/>
    <col min="3" max="3" width="19.50390625" style="179" customWidth="1"/>
    <col min="4" max="16384" width="9.375" style="179" customWidth="1"/>
  </cols>
  <sheetData>
    <row r="1" spans="1:3" ht="33" customHeight="1">
      <c r="A1" s="569" t="s">
        <v>504</v>
      </c>
      <c r="B1" s="569"/>
      <c r="C1" s="569"/>
    </row>
    <row r="2" spans="1:4" ht="15.75" customHeight="1" thickBot="1">
      <c r="A2" s="180"/>
      <c r="B2" s="180"/>
      <c r="C2" s="192" t="s">
        <v>52</v>
      </c>
      <c r="D2" s="187"/>
    </row>
    <row r="3" spans="1:3" ht="26.25" customHeight="1" thickBot="1">
      <c r="A3" s="200" t="s">
        <v>13</v>
      </c>
      <c r="B3" s="201" t="s">
        <v>202</v>
      </c>
      <c r="C3" s="202" t="s">
        <v>253</v>
      </c>
    </row>
    <row r="4" spans="1:3" ht="15.75" thickBot="1">
      <c r="A4" s="203">
        <v>1</v>
      </c>
      <c r="B4" s="204">
        <v>2</v>
      </c>
      <c r="C4" s="205">
        <v>3</v>
      </c>
    </row>
    <row r="5" spans="1:3" ht="15">
      <c r="A5" s="206" t="s">
        <v>15</v>
      </c>
      <c r="B5" s="365" t="s">
        <v>56</v>
      </c>
      <c r="C5" s="362">
        <v>18677</v>
      </c>
    </row>
    <row r="6" spans="1:3" ht="24.75">
      <c r="A6" s="207" t="s">
        <v>16</v>
      </c>
      <c r="B6" s="394" t="s">
        <v>248</v>
      </c>
      <c r="C6" s="363">
        <v>1020</v>
      </c>
    </row>
    <row r="7" spans="1:3" ht="15">
      <c r="A7" s="207" t="s">
        <v>17</v>
      </c>
      <c r="B7" s="395" t="s">
        <v>486</v>
      </c>
      <c r="C7" s="363"/>
    </row>
    <row r="8" spans="1:3" ht="24.75">
      <c r="A8" s="207" t="s">
        <v>18</v>
      </c>
      <c r="B8" s="395" t="s">
        <v>250</v>
      </c>
      <c r="C8" s="363"/>
    </row>
    <row r="9" spans="1:3" ht="15">
      <c r="A9" s="208" t="s">
        <v>19</v>
      </c>
      <c r="B9" s="395" t="s">
        <v>249</v>
      </c>
      <c r="C9" s="364">
        <v>417</v>
      </c>
    </row>
    <row r="10" spans="1:3" ht="15.75" thickBot="1">
      <c r="A10" s="207" t="s">
        <v>20</v>
      </c>
      <c r="B10" s="396" t="s">
        <v>203</v>
      </c>
      <c r="C10" s="363"/>
    </row>
    <row r="11" spans="1:3" ht="15.75" thickBot="1">
      <c r="A11" s="578" t="s">
        <v>207</v>
      </c>
      <c r="B11" s="579"/>
      <c r="C11" s="209">
        <f>SUM(C5:C10)</f>
        <v>20114</v>
      </c>
    </row>
    <row r="12" spans="1:3" ht="23.25" customHeight="1">
      <c r="A12" s="580" t="s">
        <v>220</v>
      </c>
      <c r="B12" s="580"/>
      <c r="C12" s="580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1/2014. (I.28.)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C8" sqref="C8"/>
    </sheetView>
  </sheetViews>
  <sheetFormatPr defaultColWidth="9.00390625" defaultRowHeight="12.75"/>
  <cols>
    <col min="1" max="1" width="5.625" style="179" customWidth="1"/>
    <col min="2" max="2" width="66.875" style="179" customWidth="1"/>
    <col min="3" max="3" width="27.00390625" style="179" customWidth="1"/>
    <col min="4" max="16384" width="9.375" style="179" customWidth="1"/>
  </cols>
  <sheetData>
    <row r="1" spans="1:3" ht="33" customHeight="1">
      <c r="A1" s="569" t="s">
        <v>505</v>
      </c>
      <c r="B1" s="569"/>
      <c r="C1" s="569"/>
    </row>
    <row r="2" spans="1:4" ht="15.75" customHeight="1" thickBot="1">
      <c r="A2" s="180"/>
      <c r="B2" s="180"/>
      <c r="C2" s="192" t="s">
        <v>52</v>
      </c>
      <c r="D2" s="187"/>
    </row>
    <row r="3" spans="1:3" ht="26.25" customHeight="1" thickBot="1">
      <c r="A3" s="200" t="s">
        <v>13</v>
      </c>
      <c r="B3" s="201" t="s">
        <v>208</v>
      </c>
      <c r="C3" s="202" t="s">
        <v>218</v>
      </c>
    </row>
    <row r="4" spans="1:3" ht="15.75" thickBot="1">
      <c r="A4" s="203">
        <v>1</v>
      </c>
      <c r="B4" s="204">
        <v>2</v>
      </c>
      <c r="C4" s="205">
        <v>3</v>
      </c>
    </row>
    <row r="5" spans="1:3" ht="15">
      <c r="A5" s="206" t="s">
        <v>15</v>
      </c>
      <c r="B5" s="213" t="s">
        <v>489</v>
      </c>
      <c r="C5" s="210">
        <v>18584</v>
      </c>
    </row>
    <row r="6" spans="1:3" ht="15">
      <c r="A6" s="207" t="s">
        <v>16</v>
      </c>
      <c r="B6" s="214" t="s">
        <v>490</v>
      </c>
      <c r="C6" s="211">
        <v>17859</v>
      </c>
    </row>
    <row r="7" spans="1:3" ht="15.75" thickBot="1">
      <c r="A7" s="207" t="s">
        <v>17</v>
      </c>
      <c r="B7" s="215" t="s">
        <v>523</v>
      </c>
      <c r="C7" s="212">
        <v>10109</v>
      </c>
    </row>
    <row r="8" spans="1:3" s="477" customFormat="1" ht="17.25" customHeight="1" thickBot="1">
      <c r="A8" s="478" t="s">
        <v>20</v>
      </c>
      <c r="B8" s="161" t="s">
        <v>209</v>
      </c>
      <c r="C8" s="209">
        <f>SUM(C5:C7)</f>
        <v>46552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1/2014. (I.28.)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5" sqref="E5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3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581" t="s">
        <v>0</v>
      </c>
      <c r="B1" s="581"/>
      <c r="C1" s="581"/>
      <c r="D1" s="581"/>
      <c r="E1" s="581"/>
      <c r="F1" s="581"/>
    </row>
    <row r="2" spans="1:6" ht="22.5" customHeight="1" thickBot="1">
      <c r="A2" s="218"/>
      <c r="B2" s="63"/>
      <c r="C2" s="63"/>
      <c r="D2" s="63"/>
      <c r="E2" s="63"/>
      <c r="F2" s="58" t="s">
        <v>62</v>
      </c>
    </row>
    <row r="3" spans="1:6" s="51" customFormat="1" ht="44.25" customHeight="1" thickBot="1">
      <c r="A3" s="219" t="s">
        <v>66</v>
      </c>
      <c r="B3" s="220" t="s">
        <v>67</v>
      </c>
      <c r="C3" s="220" t="s">
        <v>68</v>
      </c>
      <c r="D3" s="220" t="s">
        <v>454</v>
      </c>
      <c r="E3" s="220" t="s">
        <v>253</v>
      </c>
      <c r="F3" s="59" t="s">
        <v>455</v>
      </c>
    </row>
    <row r="4" spans="1:6" s="63" customFormat="1" ht="12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 t="s">
        <v>87</v>
      </c>
    </row>
    <row r="5" spans="1:6" ht="15.75" customHeight="1">
      <c r="A5" s="479" t="s">
        <v>499</v>
      </c>
      <c r="B5" s="28"/>
      <c r="C5" s="481"/>
      <c r="D5" s="28"/>
      <c r="E5" s="28"/>
      <c r="F5" s="64">
        <f aca="true" t="shared" si="0" ref="F5:F23">B5-D5-E5</f>
        <v>0</v>
      </c>
    </row>
    <row r="6" spans="1:6" ht="15.75" customHeight="1">
      <c r="A6" s="479"/>
      <c r="B6" s="28"/>
      <c r="C6" s="481"/>
      <c r="D6" s="28"/>
      <c r="E6" s="28"/>
      <c r="F6" s="64">
        <f t="shared" si="0"/>
        <v>0</v>
      </c>
    </row>
    <row r="7" spans="1:6" ht="15.75" customHeight="1">
      <c r="A7" s="479"/>
      <c r="B7" s="28"/>
      <c r="C7" s="481"/>
      <c r="D7" s="28"/>
      <c r="E7" s="28"/>
      <c r="F7" s="64">
        <f t="shared" si="0"/>
        <v>0</v>
      </c>
    </row>
    <row r="8" spans="1:6" ht="15.75" customHeight="1">
      <c r="A8" s="480"/>
      <c r="B8" s="28"/>
      <c r="C8" s="481"/>
      <c r="D8" s="28"/>
      <c r="E8" s="28"/>
      <c r="F8" s="64">
        <f t="shared" si="0"/>
        <v>0</v>
      </c>
    </row>
    <row r="9" spans="1:6" ht="15.75" customHeight="1">
      <c r="A9" s="479"/>
      <c r="B9" s="28"/>
      <c r="C9" s="481"/>
      <c r="D9" s="28"/>
      <c r="E9" s="28"/>
      <c r="F9" s="64">
        <f t="shared" si="0"/>
        <v>0</v>
      </c>
    </row>
    <row r="10" spans="1:6" ht="15.75" customHeight="1">
      <c r="A10" s="480"/>
      <c r="B10" s="28"/>
      <c r="C10" s="481"/>
      <c r="D10" s="28"/>
      <c r="E10" s="28"/>
      <c r="F10" s="64">
        <f t="shared" si="0"/>
        <v>0</v>
      </c>
    </row>
    <row r="11" spans="1:6" ht="15.75" customHeight="1">
      <c r="A11" s="479"/>
      <c r="B11" s="28"/>
      <c r="C11" s="481"/>
      <c r="D11" s="28"/>
      <c r="E11" s="28"/>
      <c r="F11" s="64">
        <f t="shared" si="0"/>
        <v>0</v>
      </c>
    </row>
    <row r="12" spans="1:6" ht="15.75" customHeight="1">
      <c r="A12" s="479"/>
      <c r="B12" s="28"/>
      <c r="C12" s="481"/>
      <c r="D12" s="28"/>
      <c r="E12" s="28"/>
      <c r="F12" s="64">
        <f t="shared" si="0"/>
        <v>0</v>
      </c>
    </row>
    <row r="13" spans="1:6" ht="15.75" customHeight="1">
      <c r="A13" s="479"/>
      <c r="B13" s="28"/>
      <c r="C13" s="481"/>
      <c r="D13" s="28"/>
      <c r="E13" s="28"/>
      <c r="F13" s="64">
        <f t="shared" si="0"/>
        <v>0</v>
      </c>
    </row>
    <row r="14" spans="1:6" ht="15.75" customHeight="1">
      <c r="A14" s="479"/>
      <c r="B14" s="28"/>
      <c r="C14" s="481"/>
      <c r="D14" s="28"/>
      <c r="E14" s="28"/>
      <c r="F14" s="64">
        <f t="shared" si="0"/>
        <v>0</v>
      </c>
    </row>
    <row r="15" spans="1:6" ht="15.75" customHeight="1">
      <c r="A15" s="479"/>
      <c r="B15" s="28"/>
      <c r="C15" s="481"/>
      <c r="D15" s="28"/>
      <c r="E15" s="28"/>
      <c r="F15" s="64">
        <f t="shared" si="0"/>
        <v>0</v>
      </c>
    </row>
    <row r="16" spans="1:6" ht="15.75" customHeight="1">
      <c r="A16" s="479"/>
      <c r="B16" s="28"/>
      <c r="C16" s="481"/>
      <c r="D16" s="28"/>
      <c r="E16" s="28"/>
      <c r="F16" s="64">
        <f t="shared" si="0"/>
        <v>0</v>
      </c>
    </row>
    <row r="17" spans="1:6" ht="15.75" customHeight="1">
      <c r="A17" s="479"/>
      <c r="B17" s="28"/>
      <c r="C17" s="481"/>
      <c r="D17" s="28"/>
      <c r="E17" s="28"/>
      <c r="F17" s="64">
        <f t="shared" si="0"/>
        <v>0</v>
      </c>
    </row>
    <row r="18" spans="1:6" ht="15.75" customHeight="1">
      <c r="A18" s="479"/>
      <c r="B18" s="28"/>
      <c r="C18" s="481"/>
      <c r="D18" s="28"/>
      <c r="E18" s="28"/>
      <c r="F18" s="64">
        <f t="shared" si="0"/>
        <v>0</v>
      </c>
    </row>
    <row r="19" spans="1:6" ht="15.75" customHeight="1">
      <c r="A19" s="479"/>
      <c r="B19" s="28"/>
      <c r="C19" s="481"/>
      <c r="D19" s="28"/>
      <c r="E19" s="28"/>
      <c r="F19" s="64">
        <f t="shared" si="0"/>
        <v>0</v>
      </c>
    </row>
    <row r="20" spans="1:6" ht="15.75" customHeight="1">
      <c r="A20" s="479"/>
      <c r="B20" s="28"/>
      <c r="C20" s="481"/>
      <c r="D20" s="28"/>
      <c r="E20" s="28"/>
      <c r="F20" s="64">
        <f t="shared" si="0"/>
        <v>0</v>
      </c>
    </row>
    <row r="21" spans="1:6" ht="15.75" customHeight="1">
      <c r="A21" s="479"/>
      <c r="B21" s="28"/>
      <c r="C21" s="481"/>
      <c r="D21" s="28"/>
      <c r="E21" s="28"/>
      <c r="F21" s="64">
        <f t="shared" si="0"/>
        <v>0</v>
      </c>
    </row>
    <row r="22" spans="1:6" ht="15.75" customHeight="1">
      <c r="A22" s="479"/>
      <c r="B22" s="28"/>
      <c r="C22" s="481"/>
      <c r="D22" s="28"/>
      <c r="E22" s="28"/>
      <c r="F22" s="64">
        <f t="shared" si="0"/>
        <v>0</v>
      </c>
    </row>
    <row r="23" spans="1:6" ht="15.75" customHeight="1" thickBot="1">
      <c r="A23" s="65"/>
      <c r="B23" s="29"/>
      <c r="C23" s="482"/>
      <c r="D23" s="29"/>
      <c r="E23" s="29"/>
      <c r="F23" s="66">
        <f t="shared" si="0"/>
        <v>0</v>
      </c>
    </row>
    <row r="24" spans="1:6" s="69" customFormat="1" ht="18" customHeight="1" thickBot="1">
      <c r="A24" s="221" t="s">
        <v>65</v>
      </c>
      <c r="B24" s="67">
        <f>SUM(B5:B23)</f>
        <v>0</v>
      </c>
      <c r="C24" s="148"/>
      <c r="D24" s="67">
        <f>SUM(D5:D23)</f>
        <v>0</v>
      </c>
      <c r="E24" s="67">
        <f>SUM(E5:E23)</f>
        <v>0</v>
      </c>
      <c r="F24" s="68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az 1/2014. (I.28.)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workbookViewId="0" topLeftCell="A1">
      <selection activeCell="F25" sqref="F25"/>
    </sheetView>
  </sheetViews>
  <sheetFormatPr defaultColWidth="9.00390625" defaultRowHeight="12.75"/>
  <cols>
    <col min="1" max="1" width="59.00390625" style="49" customWidth="1"/>
    <col min="2" max="2" width="14.125" style="48" customWidth="1"/>
    <col min="3" max="3" width="14.50390625" style="48" customWidth="1"/>
    <col min="4" max="4" width="16.00390625" style="48" customWidth="1"/>
    <col min="5" max="5" width="13.875" style="48" customWidth="1"/>
    <col min="6" max="6" width="16.625" style="48" customWidth="1"/>
    <col min="7" max="7" width="16.00390625" style="48" customWidth="1"/>
    <col min="8" max="9" width="12.875" style="48" customWidth="1"/>
    <col min="10" max="10" width="13.875" style="48" customWidth="1"/>
    <col min="11" max="16384" width="9.375" style="48" customWidth="1"/>
  </cols>
  <sheetData>
    <row r="1" spans="1:7" ht="24.75" customHeight="1">
      <c r="A1" s="581" t="s">
        <v>1</v>
      </c>
      <c r="B1" s="581"/>
      <c r="C1" s="581"/>
      <c r="D1" s="581"/>
      <c r="E1" s="581"/>
      <c r="F1" s="581"/>
      <c r="G1" s="581"/>
    </row>
    <row r="2" spans="1:7" ht="23.25" customHeight="1" thickBot="1">
      <c r="A2" s="218"/>
      <c r="B2" s="63"/>
      <c r="C2" s="63"/>
      <c r="D2" s="63"/>
      <c r="E2" s="63"/>
      <c r="F2" s="63"/>
      <c r="G2" s="58" t="s">
        <v>62</v>
      </c>
    </row>
    <row r="3" spans="1:7" s="51" customFormat="1" ht="48.75" customHeight="1" thickBot="1">
      <c r="A3" s="219" t="s">
        <v>69</v>
      </c>
      <c r="B3" s="220" t="s">
        <v>67</v>
      </c>
      <c r="C3" s="220" t="s">
        <v>68</v>
      </c>
      <c r="D3" s="220" t="s">
        <v>454</v>
      </c>
      <c r="E3" s="220" t="s">
        <v>253</v>
      </c>
      <c r="F3" s="522" t="s">
        <v>518</v>
      </c>
      <c r="G3" s="59" t="s">
        <v>517</v>
      </c>
    </row>
    <row r="4" spans="1:7" s="63" customFormat="1" ht="15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523">
        <v>6</v>
      </c>
      <c r="G4" s="62">
        <v>7</v>
      </c>
    </row>
    <row r="5" spans="1:7" ht="15.75" customHeight="1">
      <c r="A5" s="70" t="s">
        <v>501</v>
      </c>
      <c r="B5" s="71">
        <v>194530</v>
      </c>
      <c r="C5" s="483" t="s">
        <v>502</v>
      </c>
      <c r="D5" s="71">
        <v>8694</v>
      </c>
      <c r="E5" s="71">
        <v>18584</v>
      </c>
      <c r="F5" s="524">
        <v>167252</v>
      </c>
      <c r="G5" s="72">
        <f>B5-D5-E5-F5</f>
        <v>0</v>
      </c>
    </row>
    <row r="6" spans="1:7" ht="15.75" customHeight="1">
      <c r="A6" s="70" t="s">
        <v>492</v>
      </c>
      <c r="B6" s="71">
        <v>7000</v>
      </c>
      <c r="C6" s="483" t="s">
        <v>491</v>
      </c>
      <c r="D6" s="71"/>
      <c r="E6" s="71">
        <v>7000</v>
      </c>
      <c r="F6" s="524"/>
      <c r="G6" s="72">
        <f aca="true" t="shared" si="0" ref="G6:G23">B6-D6-E6</f>
        <v>0</v>
      </c>
    </row>
    <row r="7" spans="1:7" ht="15.75" customHeight="1">
      <c r="A7" s="70" t="s">
        <v>493</v>
      </c>
      <c r="B7" s="71">
        <v>7093</v>
      </c>
      <c r="C7" s="483" t="s">
        <v>491</v>
      </c>
      <c r="D7" s="71"/>
      <c r="E7" s="71">
        <v>7093</v>
      </c>
      <c r="F7" s="524"/>
      <c r="G7" s="72">
        <f t="shared" si="0"/>
        <v>0</v>
      </c>
    </row>
    <row r="8" spans="1:7" ht="15.75" customHeight="1">
      <c r="A8" s="70" t="s">
        <v>494</v>
      </c>
      <c r="B8" s="71"/>
      <c r="C8" s="483" t="s">
        <v>491</v>
      </c>
      <c r="D8" s="71"/>
      <c r="E8" s="71"/>
      <c r="F8" s="524"/>
      <c r="G8" s="72">
        <f t="shared" si="0"/>
        <v>0</v>
      </c>
    </row>
    <row r="9" spans="1:7" ht="15.75" customHeight="1">
      <c r="A9" s="70" t="s">
        <v>496</v>
      </c>
      <c r="B9" s="71">
        <v>7610</v>
      </c>
      <c r="C9" s="483" t="s">
        <v>495</v>
      </c>
      <c r="D9" s="71"/>
      <c r="E9" s="71">
        <v>7610</v>
      </c>
      <c r="F9" s="524"/>
      <c r="G9" s="72">
        <f t="shared" si="0"/>
        <v>0</v>
      </c>
    </row>
    <row r="10" spans="1:7" ht="15.75" customHeight="1">
      <c r="A10" s="70" t="s">
        <v>497</v>
      </c>
      <c r="B10" s="71">
        <v>5000</v>
      </c>
      <c r="C10" s="483" t="s">
        <v>491</v>
      </c>
      <c r="D10" s="71"/>
      <c r="E10" s="71">
        <v>5000</v>
      </c>
      <c r="F10" s="524"/>
      <c r="G10" s="72">
        <f t="shared" si="0"/>
        <v>0</v>
      </c>
    </row>
    <row r="11" spans="1:7" ht="15.75" customHeight="1">
      <c r="A11" s="70" t="s">
        <v>498</v>
      </c>
      <c r="B11" s="71"/>
      <c r="C11" s="483" t="s">
        <v>491</v>
      </c>
      <c r="D11" s="71"/>
      <c r="E11" s="71"/>
      <c r="F11" s="524"/>
      <c r="G11" s="72">
        <f t="shared" si="0"/>
        <v>0</v>
      </c>
    </row>
    <row r="12" spans="1:7" ht="15.75" customHeight="1">
      <c r="A12" s="70" t="s">
        <v>500</v>
      </c>
      <c r="B12" s="71">
        <v>19904</v>
      </c>
      <c r="C12" s="483" t="s">
        <v>491</v>
      </c>
      <c r="D12" s="71"/>
      <c r="E12" s="71">
        <v>19904</v>
      </c>
      <c r="F12" s="524"/>
      <c r="G12" s="72">
        <f t="shared" si="0"/>
        <v>0</v>
      </c>
    </row>
    <row r="13" spans="1:7" ht="15.75" customHeight="1">
      <c r="A13" s="70" t="s">
        <v>524</v>
      </c>
      <c r="B13" s="71">
        <v>1016</v>
      </c>
      <c r="C13" s="483" t="s">
        <v>491</v>
      </c>
      <c r="D13" s="71"/>
      <c r="E13" s="71">
        <v>1016</v>
      </c>
      <c r="F13" s="524"/>
      <c r="G13" s="72">
        <f t="shared" si="0"/>
        <v>0</v>
      </c>
    </row>
    <row r="14" spans="1:7" ht="15.75" customHeight="1">
      <c r="A14" s="70"/>
      <c r="B14" s="71"/>
      <c r="C14" s="483"/>
      <c r="D14" s="71"/>
      <c r="E14" s="71"/>
      <c r="F14" s="524"/>
      <c r="G14" s="72">
        <f t="shared" si="0"/>
        <v>0</v>
      </c>
    </row>
    <row r="15" spans="1:7" ht="15.75" customHeight="1">
      <c r="A15" s="70"/>
      <c r="B15" s="71"/>
      <c r="C15" s="483"/>
      <c r="D15" s="71"/>
      <c r="E15" s="71"/>
      <c r="F15" s="524"/>
      <c r="G15" s="72">
        <f t="shared" si="0"/>
        <v>0</v>
      </c>
    </row>
    <row r="16" spans="1:7" ht="15.75" customHeight="1">
      <c r="A16" s="70"/>
      <c r="B16" s="71"/>
      <c r="C16" s="483"/>
      <c r="D16" s="71"/>
      <c r="E16" s="71"/>
      <c r="F16" s="524"/>
      <c r="G16" s="72">
        <f t="shared" si="0"/>
        <v>0</v>
      </c>
    </row>
    <row r="17" spans="1:7" ht="15.75" customHeight="1">
      <c r="A17" s="70"/>
      <c r="B17" s="71"/>
      <c r="C17" s="483"/>
      <c r="D17" s="71"/>
      <c r="E17" s="71"/>
      <c r="F17" s="524"/>
      <c r="G17" s="72">
        <f t="shared" si="0"/>
        <v>0</v>
      </c>
    </row>
    <row r="18" spans="1:7" ht="15.75" customHeight="1">
      <c r="A18" s="70"/>
      <c r="B18" s="71"/>
      <c r="C18" s="483"/>
      <c r="D18" s="71"/>
      <c r="E18" s="71"/>
      <c r="F18" s="524"/>
      <c r="G18" s="72">
        <f t="shared" si="0"/>
        <v>0</v>
      </c>
    </row>
    <row r="19" spans="1:7" ht="15.75" customHeight="1">
      <c r="A19" s="70"/>
      <c r="B19" s="71"/>
      <c r="C19" s="483"/>
      <c r="D19" s="71"/>
      <c r="E19" s="71"/>
      <c r="F19" s="524"/>
      <c r="G19" s="72">
        <f t="shared" si="0"/>
        <v>0</v>
      </c>
    </row>
    <row r="20" spans="1:7" ht="15.75" customHeight="1">
      <c r="A20" s="70"/>
      <c r="B20" s="71"/>
      <c r="C20" s="483"/>
      <c r="D20" s="71"/>
      <c r="E20" s="71"/>
      <c r="F20" s="524"/>
      <c r="G20" s="72">
        <f t="shared" si="0"/>
        <v>0</v>
      </c>
    </row>
    <row r="21" spans="1:7" ht="15.75" customHeight="1">
      <c r="A21" s="70"/>
      <c r="B21" s="71"/>
      <c r="C21" s="483"/>
      <c r="D21" s="71"/>
      <c r="E21" s="71"/>
      <c r="F21" s="524"/>
      <c r="G21" s="72">
        <f t="shared" si="0"/>
        <v>0</v>
      </c>
    </row>
    <row r="22" spans="1:7" ht="15.75" customHeight="1">
      <c r="A22" s="70"/>
      <c r="B22" s="71"/>
      <c r="C22" s="483"/>
      <c r="D22" s="71"/>
      <c r="E22" s="71"/>
      <c r="F22" s="524"/>
      <c r="G22" s="72">
        <f t="shared" si="0"/>
        <v>0</v>
      </c>
    </row>
    <row r="23" spans="1:7" ht="15.75" customHeight="1" thickBot="1">
      <c r="A23" s="73"/>
      <c r="B23" s="74"/>
      <c r="C23" s="484"/>
      <c r="D23" s="74"/>
      <c r="E23" s="74"/>
      <c r="F23" s="525"/>
      <c r="G23" s="75">
        <f t="shared" si="0"/>
        <v>0</v>
      </c>
    </row>
    <row r="24" spans="1:7" s="69" customFormat="1" ht="18" customHeight="1" thickBot="1">
      <c r="A24" s="221" t="s">
        <v>65</v>
      </c>
      <c r="B24" s="222">
        <f>SUM(B5:B23)</f>
        <v>242153</v>
      </c>
      <c r="C24" s="149"/>
      <c r="D24" s="222">
        <f>SUM(D5:D23)</f>
        <v>8694</v>
      </c>
      <c r="E24" s="222">
        <f>SUM(E5:E23)</f>
        <v>66207</v>
      </c>
      <c r="F24" s="526">
        <v>167252</v>
      </c>
      <c r="G24" s="76">
        <f>SUM(G5:G23)</f>
        <v>0</v>
      </c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az 1/2014. (I.28.)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2">
      <selection activeCell="B17" sqref="B17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40"/>
      <c r="B1" s="240"/>
      <c r="C1" s="240"/>
      <c r="D1" s="240"/>
      <c r="E1" s="240"/>
    </row>
    <row r="2" spans="1:5" ht="15.75">
      <c r="A2" s="241" t="s">
        <v>143</v>
      </c>
      <c r="B2" s="582" t="s">
        <v>501</v>
      </c>
      <c r="C2" s="583"/>
      <c r="D2" s="583"/>
      <c r="E2" s="583"/>
    </row>
    <row r="3" spans="1:5" ht="14.25" thickBot="1">
      <c r="A3" s="240"/>
      <c r="B3" s="240"/>
      <c r="C3" s="240"/>
      <c r="D3" s="584" t="s">
        <v>136</v>
      </c>
      <c r="E3" s="584"/>
    </row>
    <row r="4" spans="1:5" ht="15" customHeight="1" thickBot="1">
      <c r="A4" s="242" t="s">
        <v>135</v>
      </c>
      <c r="B4" s="243" t="s">
        <v>205</v>
      </c>
      <c r="C4" s="243" t="s">
        <v>245</v>
      </c>
      <c r="D4" s="243" t="s">
        <v>456</v>
      </c>
      <c r="E4" s="244" t="s">
        <v>48</v>
      </c>
    </row>
    <row r="5" spans="1:5" ht="12.75">
      <c r="A5" s="245" t="s">
        <v>137</v>
      </c>
      <c r="B5" s="109"/>
      <c r="C5" s="109"/>
      <c r="D5" s="109"/>
      <c r="E5" s="246">
        <f aca="true" t="shared" si="0" ref="E5:E11">SUM(B5:D5)</f>
        <v>0</v>
      </c>
    </row>
    <row r="6" spans="1:5" ht="12.75">
      <c r="A6" s="247" t="s">
        <v>150</v>
      </c>
      <c r="B6" s="110"/>
      <c r="C6" s="110"/>
      <c r="D6" s="110"/>
      <c r="E6" s="248">
        <f t="shared" si="0"/>
        <v>0</v>
      </c>
    </row>
    <row r="7" spans="1:5" ht="12.75">
      <c r="A7" s="249" t="s">
        <v>138</v>
      </c>
      <c r="B7" s="111">
        <v>167252</v>
      </c>
      <c r="C7" s="111"/>
      <c r="D7" s="111"/>
      <c r="E7" s="250">
        <f t="shared" si="0"/>
        <v>167252</v>
      </c>
    </row>
    <row r="8" spans="1:5" ht="12.75">
      <c r="A8" s="249" t="s">
        <v>152</v>
      </c>
      <c r="B8" s="111"/>
      <c r="C8" s="111"/>
      <c r="D8" s="111"/>
      <c r="E8" s="250">
        <f t="shared" si="0"/>
        <v>0</v>
      </c>
    </row>
    <row r="9" spans="1:5" ht="12.75">
      <c r="A9" s="249" t="s">
        <v>139</v>
      </c>
      <c r="B9" s="111">
        <v>18584</v>
      </c>
      <c r="C9" s="111"/>
      <c r="D9" s="111"/>
      <c r="E9" s="250">
        <f t="shared" si="0"/>
        <v>18584</v>
      </c>
    </row>
    <row r="10" spans="1:5" ht="12.75">
      <c r="A10" s="249" t="s">
        <v>140</v>
      </c>
      <c r="B10" s="111"/>
      <c r="C10" s="111"/>
      <c r="D10" s="111"/>
      <c r="E10" s="250">
        <f t="shared" si="0"/>
        <v>0</v>
      </c>
    </row>
    <row r="11" spans="1:5" ht="13.5" thickBot="1">
      <c r="A11" s="112"/>
      <c r="B11" s="113"/>
      <c r="C11" s="113"/>
      <c r="D11" s="113"/>
      <c r="E11" s="250">
        <f t="shared" si="0"/>
        <v>0</v>
      </c>
    </row>
    <row r="12" spans="1:5" ht="13.5" thickBot="1">
      <c r="A12" s="251" t="s">
        <v>142</v>
      </c>
      <c r="B12" s="252">
        <f>B5+SUM(B7:B11)</f>
        <v>185836</v>
      </c>
      <c r="C12" s="252">
        <f>C5+SUM(C7:C11)</f>
        <v>0</v>
      </c>
      <c r="D12" s="252">
        <f>D5+SUM(D7:D11)</f>
        <v>0</v>
      </c>
      <c r="E12" s="253">
        <f>E5+SUM(E7:E11)</f>
        <v>185836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42" t="s">
        <v>141</v>
      </c>
      <c r="B14" s="243" t="s">
        <v>205</v>
      </c>
      <c r="C14" s="243" t="s">
        <v>245</v>
      </c>
      <c r="D14" s="243" t="s">
        <v>456</v>
      </c>
      <c r="E14" s="244" t="s">
        <v>48</v>
      </c>
    </row>
    <row r="15" spans="1:5" ht="12.75">
      <c r="A15" s="245" t="s">
        <v>146</v>
      </c>
      <c r="B15" s="109"/>
      <c r="C15" s="109"/>
      <c r="D15" s="109"/>
      <c r="E15" s="246">
        <f aca="true" t="shared" si="1" ref="E15:E21">SUM(B15:D15)</f>
        <v>0</v>
      </c>
    </row>
    <row r="16" spans="1:5" ht="12.75">
      <c r="A16" s="254" t="s">
        <v>147</v>
      </c>
      <c r="B16" s="111">
        <v>185836</v>
      </c>
      <c r="C16" s="111"/>
      <c r="D16" s="111"/>
      <c r="E16" s="250">
        <f t="shared" si="1"/>
        <v>185836</v>
      </c>
    </row>
    <row r="17" spans="1:5" ht="12.75">
      <c r="A17" s="249" t="s">
        <v>148</v>
      </c>
      <c r="B17" s="111"/>
      <c r="C17" s="111"/>
      <c r="D17" s="111"/>
      <c r="E17" s="250">
        <f t="shared" si="1"/>
        <v>0</v>
      </c>
    </row>
    <row r="18" spans="1:5" ht="12.75">
      <c r="A18" s="249" t="s">
        <v>149</v>
      </c>
      <c r="B18" s="111"/>
      <c r="C18" s="111"/>
      <c r="D18" s="111"/>
      <c r="E18" s="250">
        <f t="shared" si="1"/>
        <v>0</v>
      </c>
    </row>
    <row r="19" spans="1:5" ht="12.75">
      <c r="A19" s="114"/>
      <c r="B19" s="111"/>
      <c r="C19" s="111"/>
      <c r="D19" s="111"/>
      <c r="E19" s="250">
        <f t="shared" si="1"/>
        <v>0</v>
      </c>
    </row>
    <row r="20" spans="1:5" ht="12.75">
      <c r="A20" s="114"/>
      <c r="B20" s="111"/>
      <c r="C20" s="111"/>
      <c r="D20" s="111"/>
      <c r="E20" s="250">
        <f t="shared" si="1"/>
        <v>0</v>
      </c>
    </row>
    <row r="21" spans="1:5" ht="13.5" thickBot="1">
      <c r="A21" s="112"/>
      <c r="B21" s="113"/>
      <c r="C21" s="113"/>
      <c r="D21" s="113"/>
      <c r="E21" s="250">
        <f t="shared" si="1"/>
        <v>0</v>
      </c>
    </row>
    <row r="22" spans="1:5" ht="13.5" thickBot="1">
      <c r="A22" s="251" t="s">
        <v>50</v>
      </c>
      <c r="B22" s="252">
        <f>SUM(B15:B21)</f>
        <v>185836</v>
      </c>
      <c r="C22" s="252">
        <f>SUM(C15:C21)</f>
        <v>0</v>
      </c>
      <c r="D22" s="252">
        <f>SUM(D15:D21)</f>
        <v>0</v>
      </c>
      <c r="E22" s="253">
        <f>SUM(E15:E21)</f>
        <v>185836</v>
      </c>
    </row>
    <row r="23" spans="1:5" ht="12.75">
      <c r="A23" s="240"/>
      <c r="B23" s="240"/>
      <c r="C23" s="240"/>
      <c r="D23" s="240"/>
      <c r="E23" s="240"/>
    </row>
    <row r="24" spans="1:5" ht="12.75">
      <c r="A24" s="240"/>
      <c r="B24" s="240"/>
      <c r="C24" s="240"/>
      <c r="D24" s="240"/>
      <c r="E24" s="240"/>
    </row>
    <row r="25" spans="1:5" ht="15.75">
      <c r="A25" s="241" t="s">
        <v>143</v>
      </c>
      <c r="B25" s="583"/>
      <c r="C25" s="583"/>
      <c r="D25" s="583"/>
      <c r="E25" s="583"/>
    </row>
    <row r="26" spans="1:5" ht="14.25" thickBot="1">
      <c r="A26" s="240"/>
      <c r="B26" s="240"/>
      <c r="C26" s="240"/>
      <c r="D26" s="584" t="s">
        <v>136</v>
      </c>
      <c r="E26" s="584"/>
    </row>
    <row r="27" spans="1:5" ht="13.5" thickBot="1">
      <c r="A27" s="242" t="s">
        <v>135</v>
      </c>
      <c r="B27" s="243" t="s">
        <v>205</v>
      </c>
      <c r="C27" s="243" t="s">
        <v>245</v>
      </c>
      <c r="D27" s="243" t="s">
        <v>456</v>
      </c>
      <c r="E27" s="244" t="s">
        <v>48</v>
      </c>
    </row>
    <row r="28" spans="1:5" ht="12.75">
      <c r="A28" s="245" t="s">
        <v>137</v>
      </c>
      <c r="B28" s="109"/>
      <c r="C28" s="109"/>
      <c r="D28" s="109"/>
      <c r="E28" s="246">
        <f aca="true" t="shared" si="2" ref="E28:E34">SUM(B28:D28)</f>
        <v>0</v>
      </c>
    </row>
    <row r="29" spans="1:5" ht="12.75">
      <c r="A29" s="247" t="s">
        <v>150</v>
      </c>
      <c r="B29" s="110"/>
      <c r="C29" s="110"/>
      <c r="D29" s="110"/>
      <c r="E29" s="248">
        <f t="shared" si="2"/>
        <v>0</v>
      </c>
    </row>
    <row r="30" spans="1:5" ht="12.75">
      <c r="A30" s="249" t="s">
        <v>138</v>
      </c>
      <c r="B30" s="111"/>
      <c r="C30" s="111"/>
      <c r="D30" s="111"/>
      <c r="E30" s="250">
        <f t="shared" si="2"/>
        <v>0</v>
      </c>
    </row>
    <row r="31" spans="1:5" ht="12.75">
      <c r="A31" s="249" t="s">
        <v>152</v>
      </c>
      <c r="B31" s="111"/>
      <c r="C31" s="111"/>
      <c r="D31" s="111"/>
      <c r="E31" s="250">
        <f t="shared" si="2"/>
        <v>0</v>
      </c>
    </row>
    <row r="32" spans="1:5" ht="12.75">
      <c r="A32" s="249" t="s">
        <v>139</v>
      </c>
      <c r="B32" s="111"/>
      <c r="C32" s="111"/>
      <c r="D32" s="111"/>
      <c r="E32" s="250">
        <f t="shared" si="2"/>
        <v>0</v>
      </c>
    </row>
    <row r="33" spans="1:5" ht="12.75">
      <c r="A33" s="249" t="s">
        <v>140</v>
      </c>
      <c r="B33" s="111"/>
      <c r="C33" s="111"/>
      <c r="D33" s="111"/>
      <c r="E33" s="250">
        <f t="shared" si="2"/>
        <v>0</v>
      </c>
    </row>
    <row r="34" spans="1:5" ht="13.5" thickBot="1">
      <c r="A34" s="112"/>
      <c r="B34" s="113"/>
      <c r="C34" s="113"/>
      <c r="D34" s="113"/>
      <c r="E34" s="250">
        <f t="shared" si="2"/>
        <v>0</v>
      </c>
    </row>
    <row r="35" spans="1:5" ht="13.5" thickBot="1">
      <c r="A35" s="251" t="s">
        <v>142</v>
      </c>
      <c r="B35" s="252">
        <f>B28+SUM(B30:B34)</f>
        <v>0</v>
      </c>
      <c r="C35" s="252">
        <f>C28+SUM(C30:C34)</f>
        <v>0</v>
      </c>
      <c r="D35" s="252">
        <f>D28+SUM(D30:D34)</f>
        <v>0</v>
      </c>
      <c r="E35" s="253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42" t="s">
        <v>141</v>
      </c>
      <c r="B37" s="243" t="s">
        <v>205</v>
      </c>
      <c r="C37" s="243" t="s">
        <v>245</v>
      </c>
      <c r="D37" s="243" t="s">
        <v>456</v>
      </c>
      <c r="E37" s="244" t="s">
        <v>48</v>
      </c>
    </row>
    <row r="38" spans="1:5" ht="12.75">
      <c r="A38" s="245" t="s">
        <v>146</v>
      </c>
      <c r="B38" s="109"/>
      <c r="C38" s="109"/>
      <c r="D38" s="109"/>
      <c r="E38" s="246">
        <f aca="true" t="shared" si="3" ref="E38:E44">SUM(B38:D38)</f>
        <v>0</v>
      </c>
    </row>
    <row r="39" spans="1:5" ht="12.75">
      <c r="A39" s="254" t="s">
        <v>147</v>
      </c>
      <c r="B39" s="111"/>
      <c r="C39" s="111"/>
      <c r="D39" s="111"/>
      <c r="E39" s="250">
        <f t="shared" si="3"/>
        <v>0</v>
      </c>
    </row>
    <row r="40" spans="1:5" ht="12.75">
      <c r="A40" s="249" t="s">
        <v>148</v>
      </c>
      <c r="B40" s="111"/>
      <c r="C40" s="111"/>
      <c r="D40" s="111"/>
      <c r="E40" s="250">
        <f t="shared" si="3"/>
        <v>0</v>
      </c>
    </row>
    <row r="41" spans="1:5" ht="12.75">
      <c r="A41" s="249" t="s">
        <v>149</v>
      </c>
      <c r="B41" s="111"/>
      <c r="C41" s="111"/>
      <c r="D41" s="111"/>
      <c r="E41" s="250">
        <f t="shared" si="3"/>
        <v>0</v>
      </c>
    </row>
    <row r="42" spans="1:5" ht="12.75">
      <c r="A42" s="114"/>
      <c r="B42" s="111"/>
      <c r="C42" s="111"/>
      <c r="D42" s="111"/>
      <c r="E42" s="250">
        <f t="shared" si="3"/>
        <v>0</v>
      </c>
    </row>
    <row r="43" spans="1:5" ht="12.75">
      <c r="A43" s="114"/>
      <c r="B43" s="111"/>
      <c r="C43" s="111"/>
      <c r="D43" s="111"/>
      <c r="E43" s="250">
        <f t="shared" si="3"/>
        <v>0</v>
      </c>
    </row>
    <row r="44" spans="1:5" ht="13.5" thickBot="1">
      <c r="A44" s="112"/>
      <c r="B44" s="113"/>
      <c r="C44" s="113"/>
      <c r="D44" s="113"/>
      <c r="E44" s="250">
        <f t="shared" si="3"/>
        <v>0</v>
      </c>
    </row>
    <row r="45" spans="1:5" ht="13.5" thickBot="1">
      <c r="A45" s="251" t="s">
        <v>50</v>
      </c>
      <c r="B45" s="252">
        <f>SUM(B38:B44)</f>
        <v>0</v>
      </c>
      <c r="C45" s="252">
        <f>SUM(C38:C44)</f>
        <v>0</v>
      </c>
      <c r="D45" s="252">
        <f>SUM(D38:D44)</f>
        <v>0</v>
      </c>
      <c r="E45" s="253">
        <f>SUM(E38:E44)</f>
        <v>0</v>
      </c>
    </row>
    <row r="46" spans="1:5" ht="12.75">
      <c r="A46" s="240"/>
      <c r="B46" s="240"/>
      <c r="C46" s="240"/>
      <c r="D46" s="240"/>
      <c r="E46" s="240"/>
    </row>
    <row r="47" spans="1:5" ht="15.75">
      <c r="A47" s="589" t="s">
        <v>457</v>
      </c>
      <c r="B47" s="589"/>
      <c r="C47" s="589"/>
      <c r="D47" s="589"/>
      <c r="E47" s="589"/>
    </row>
    <row r="48" spans="1:5" ht="13.5" thickBot="1">
      <c r="A48" s="240"/>
      <c r="B48" s="240"/>
      <c r="C48" s="240"/>
      <c r="D48" s="240"/>
      <c r="E48" s="240"/>
    </row>
    <row r="49" spans="1:8" ht="13.5" thickBot="1">
      <c r="A49" s="594" t="s">
        <v>144</v>
      </c>
      <c r="B49" s="595"/>
      <c r="C49" s="596"/>
      <c r="D49" s="592" t="s">
        <v>153</v>
      </c>
      <c r="E49" s="593"/>
      <c r="H49" s="54"/>
    </row>
    <row r="50" spans="1:5" ht="12.75">
      <c r="A50" s="597"/>
      <c r="B50" s="598"/>
      <c r="C50" s="599"/>
      <c r="D50" s="531"/>
      <c r="E50" s="527"/>
    </row>
    <row r="51" spans="1:5" ht="13.5" thickBot="1">
      <c r="A51" s="600"/>
      <c r="B51" s="601"/>
      <c r="C51" s="602"/>
      <c r="D51" s="587"/>
      <c r="E51" s="588"/>
    </row>
    <row r="52" spans="1:5" ht="13.5" thickBot="1">
      <c r="A52" s="585" t="s">
        <v>50</v>
      </c>
      <c r="B52" s="586"/>
      <c r="C52" s="530"/>
      <c r="D52" s="590">
        <f>SUM(D50:E51)</f>
        <v>0</v>
      </c>
      <c r="E52" s="591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1/2014. (I.28.)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00" customWidth="1"/>
    <col min="2" max="2" width="72.00390625" style="401" customWidth="1"/>
    <col min="3" max="3" width="25.00390625" style="402" customWidth="1"/>
    <col min="4" max="16384" width="9.375" style="3" customWidth="1"/>
  </cols>
  <sheetData>
    <row r="1" spans="1:3" s="2" customFormat="1" ht="16.5" customHeight="1" thickBot="1">
      <c r="A1" s="255"/>
      <c r="B1" s="256"/>
      <c r="C1" s="270" t="s">
        <v>553</v>
      </c>
    </row>
    <row r="2" spans="1:3" s="115" customFormat="1" ht="21" customHeight="1">
      <c r="A2" s="417" t="s">
        <v>63</v>
      </c>
      <c r="B2" s="366" t="s">
        <v>219</v>
      </c>
      <c r="C2" s="368" t="s">
        <v>51</v>
      </c>
    </row>
    <row r="3" spans="1:3" s="115" customFormat="1" ht="16.5" thickBot="1">
      <c r="A3" s="257" t="s">
        <v>211</v>
      </c>
      <c r="B3" s="367" t="s">
        <v>469</v>
      </c>
      <c r="C3" s="369">
        <v>1</v>
      </c>
    </row>
    <row r="4" spans="1:3" s="116" customFormat="1" ht="15.75" customHeight="1" thickBot="1">
      <c r="A4" s="258"/>
      <c r="B4" s="258"/>
      <c r="C4" s="259" t="s">
        <v>52</v>
      </c>
    </row>
    <row r="5" spans="1:3" ht="13.5" thickBot="1">
      <c r="A5" s="418" t="s">
        <v>212</v>
      </c>
      <c r="B5" s="260" t="s">
        <v>53</v>
      </c>
      <c r="C5" s="370" t="s">
        <v>54</v>
      </c>
    </row>
    <row r="6" spans="1:3" s="77" customFormat="1" ht="12.75" customHeight="1" thickBot="1">
      <c r="A6" s="225">
        <v>1</v>
      </c>
      <c r="B6" s="226">
        <v>2</v>
      </c>
      <c r="C6" s="227">
        <v>3</v>
      </c>
    </row>
    <row r="7" spans="1:3" s="77" customFormat="1" ht="15.75" customHeight="1" thickBot="1">
      <c r="A7" s="261"/>
      <c r="B7" s="262" t="s">
        <v>55</v>
      </c>
      <c r="C7" s="371"/>
    </row>
    <row r="8" spans="1:3" s="77" customFormat="1" ht="12" customHeight="1" thickBot="1">
      <c r="A8" s="37" t="s">
        <v>15</v>
      </c>
      <c r="B8" s="21" t="s">
        <v>254</v>
      </c>
      <c r="C8" s="306">
        <f>+C9+C10+C11+C12+C13+C14</f>
        <v>9582</v>
      </c>
    </row>
    <row r="9" spans="1:3" s="117" customFormat="1" ht="12" customHeight="1">
      <c r="A9" s="445" t="s">
        <v>102</v>
      </c>
      <c r="B9" s="427" t="s">
        <v>255</v>
      </c>
      <c r="C9" s="309">
        <v>3770</v>
      </c>
    </row>
    <row r="10" spans="1:3" s="118" customFormat="1" ht="12" customHeight="1">
      <c r="A10" s="446" t="s">
        <v>103</v>
      </c>
      <c r="B10" s="428" t="s">
        <v>256</v>
      </c>
      <c r="C10" s="308"/>
    </row>
    <row r="11" spans="1:3" s="118" customFormat="1" ht="12" customHeight="1">
      <c r="A11" s="446" t="s">
        <v>104</v>
      </c>
      <c r="B11" s="428" t="s">
        <v>257</v>
      </c>
      <c r="C11" s="308">
        <v>4811</v>
      </c>
    </row>
    <row r="12" spans="1:3" s="118" customFormat="1" ht="12" customHeight="1">
      <c r="A12" s="446" t="s">
        <v>105</v>
      </c>
      <c r="B12" s="428" t="s">
        <v>258</v>
      </c>
      <c r="C12" s="308">
        <v>1001</v>
      </c>
    </row>
    <row r="13" spans="1:3" s="118" customFormat="1" ht="12" customHeight="1">
      <c r="A13" s="446" t="s">
        <v>154</v>
      </c>
      <c r="B13" s="428" t="s">
        <v>259</v>
      </c>
      <c r="C13" s="462"/>
    </row>
    <row r="14" spans="1:3" s="117" customFormat="1" ht="12" customHeight="1" thickBot="1">
      <c r="A14" s="447" t="s">
        <v>106</v>
      </c>
      <c r="B14" s="429" t="s">
        <v>260</v>
      </c>
      <c r="C14" s="463"/>
    </row>
    <row r="15" spans="1:3" s="117" customFormat="1" ht="12" customHeight="1" thickBot="1">
      <c r="A15" s="37" t="s">
        <v>16</v>
      </c>
      <c r="B15" s="301" t="s">
        <v>261</v>
      </c>
      <c r="C15" s="306">
        <f>+C16+C17+C18+C19+C20</f>
        <v>0</v>
      </c>
    </row>
    <row r="16" spans="1:3" s="117" customFormat="1" ht="12" customHeight="1">
      <c r="A16" s="445" t="s">
        <v>108</v>
      </c>
      <c r="B16" s="427" t="s">
        <v>262</v>
      </c>
      <c r="C16" s="309"/>
    </row>
    <row r="17" spans="1:3" s="117" customFormat="1" ht="12" customHeight="1">
      <c r="A17" s="446" t="s">
        <v>109</v>
      </c>
      <c r="B17" s="428" t="s">
        <v>263</v>
      </c>
      <c r="C17" s="308"/>
    </row>
    <row r="18" spans="1:3" s="117" customFormat="1" ht="12" customHeight="1">
      <c r="A18" s="446" t="s">
        <v>110</v>
      </c>
      <c r="B18" s="428" t="s">
        <v>474</v>
      </c>
      <c r="C18" s="308"/>
    </row>
    <row r="19" spans="1:3" s="117" customFormat="1" ht="12" customHeight="1">
      <c r="A19" s="446" t="s">
        <v>111</v>
      </c>
      <c r="B19" s="428" t="s">
        <v>475</v>
      </c>
      <c r="C19" s="308"/>
    </row>
    <row r="20" spans="1:3" s="117" customFormat="1" ht="12" customHeight="1">
      <c r="A20" s="446" t="s">
        <v>112</v>
      </c>
      <c r="B20" s="428" t="s">
        <v>264</v>
      </c>
      <c r="C20" s="308"/>
    </row>
    <row r="21" spans="1:3" s="118" customFormat="1" ht="12" customHeight="1" thickBot="1">
      <c r="A21" s="447" t="s">
        <v>121</v>
      </c>
      <c r="B21" s="429" t="s">
        <v>265</v>
      </c>
      <c r="C21" s="310"/>
    </row>
    <row r="22" spans="1:3" s="118" customFormat="1" ht="12" customHeight="1" thickBot="1">
      <c r="A22" s="37" t="s">
        <v>17</v>
      </c>
      <c r="B22" s="21" t="s">
        <v>266</v>
      </c>
      <c r="C22" s="306">
        <f>+C23+C24+C25+C26+C27</f>
        <v>9360</v>
      </c>
    </row>
    <row r="23" spans="1:3" s="118" customFormat="1" ht="12" customHeight="1">
      <c r="A23" s="445" t="s">
        <v>91</v>
      </c>
      <c r="B23" s="427" t="s">
        <v>267</v>
      </c>
      <c r="C23" s="309">
        <v>6360</v>
      </c>
    </row>
    <row r="24" spans="1:3" s="117" customFormat="1" ht="12" customHeight="1">
      <c r="A24" s="446" t="s">
        <v>92</v>
      </c>
      <c r="B24" s="428" t="s">
        <v>268</v>
      </c>
      <c r="C24" s="308"/>
    </row>
    <row r="25" spans="1:3" s="118" customFormat="1" ht="12" customHeight="1">
      <c r="A25" s="446" t="s">
        <v>93</v>
      </c>
      <c r="B25" s="428" t="s">
        <v>476</v>
      </c>
      <c r="C25" s="308"/>
    </row>
    <row r="26" spans="1:3" s="118" customFormat="1" ht="12" customHeight="1">
      <c r="A26" s="446" t="s">
        <v>94</v>
      </c>
      <c r="B26" s="428" t="s">
        <v>477</v>
      </c>
      <c r="C26" s="308">
        <v>3000</v>
      </c>
    </row>
    <row r="27" spans="1:3" s="118" customFormat="1" ht="12" customHeight="1">
      <c r="A27" s="446" t="s">
        <v>177</v>
      </c>
      <c r="B27" s="428" t="s">
        <v>269</v>
      </c>
      <c r="C27" s="308"/>
    </row>
    <row r="28" spans="1:3" s="118" customFormat="1" ht="12" customHeight="1" thickBot="1">
      <c r="A28" s="447" t="s">
        <v>178</v>
      </c>
      <c r="B28" s="429" t="s">
        <v>270</v>
      </c>
      <c r="C28" s="310"/>
    </row>
    <row r="29" spans="1:3" s="118" customFormat="1" ht="12" customHeight="1" thickBot="1">
      <c r="A29" s="37" t="s">
        <v>179</v>
      </c>
      <c r="B29" s="21" t="s">
        <v>271</v>
      </c>
      <c r="C29" s="312">
        <f>+C30+C33+C34+C35</f>
        <v>21870</v>
      </c>
    </row>
    <row r="30" spans="1:3" s="118" customFormat="1" ht="12" customHeight="1">
      <c r="A30" s="445" t="s">
        <v>272</v>
      </c>
      <c r="B30" s="427" t="s">
        <v>278</v>
      </c>
      <c r="C30" s="422">
        <f>+C31+C32</f>
        <v>18677</v>
      </c>
    </row>
    <row r="31" spans="1:3" s="118" customFormat="1" ht="12" customHeight="1">
      <c r="A31" s="446" t="s">
        <v>273</v>
      </c>
      <c r="B31" s="428" t="s">
        <v>279</v>
      </c>
      <c r="C31" s="308">
        <v>1549</v>
      </c>
    </row>
    <row r="32" spans="1:3" s="118" customFormat="1" ht="12" customHeight="1">
      <c r="A32" s="446" t="s">
        <v>274</v>
      </c>
      <c r="B32" s="428" t="s">
        <v>280</v>
      </c>
      <c r="C32" s="308">
        <v>17128</v>
      </c>
    </row>
    <row r="33" spans="1:3" s="118" customFormat="1" ht="12" customHeight="1">
      <c r="A33" s="446" t="s">
        <v>275</v>
      </c>
      <c r="B33" s="428" t="s">
        <v>281</v>
      </c>
      <c r="C33" s="308">
        <v>2776</v>
      </c>
    </row>
    <row r="34" spans="1:3" s="118" customFormat="1" ht="12" customHeight="1">
      <c r="A34" s="446" t="s">
        <v>276</v>
      </c>
      <c r="B34" s="428" t="s">
        <v>282</v>
      </c>
      <c r="C34" s="308">
        <v>417</v>
      </c>
    </row>
    <row r="35" spans="1:3" s="118" customFormat="1" ht="12" customHeight="1" thickBot="1">
      <c r="A35" s="447" t="s">
        <v>277</v>
      </c>
      <c r="B35" s="429" t="s">
        <v>283</v>
      </c>
      <c r="C35" s="310"/>
    </row>
    <row r="36" spans="1:3" s="118" customFormat="1" ht="12" customHeight="1" thickBot="1">
      <c r="A36" s="37" t="s">
        <v>19</v>
      </c>
      <c r="B36" s="21" t="s">
        <v>284</v>
      </c>
      <c r="C36" s="306">
        <f>SUM(C37:C46)</f>
        <v>4860</v>
      </c>
    </row>
    <row r="37" spans="1:3" s="118" customFormat="1" ht="12" customHeight="1">
      <c r="A37" s="445" t="s">
        <v>95</v>
      </c>
      <c r="B37" s="427" t="s">
        <v>287</v>
      </c>
      <c r="C37" s="309"/>
    </row>
    <row r="38" spans="1:3" s="118" customFormat="1" ht="12" customHeight="1">
      <c r="A38" s="446" t="s">
        <v>96</v>
      </c>
      <c r="B38" s="428" t="s">
        <v>288</v>
      </c>
      <c r="C38" s="308"/>
    </row>
    <row r="39" spans="1:3" s="118" customFormat="1" ht="12" customHeight="1">
      <c r="A39" s="446" t="s">
        <v>97</v>
      </c>
      <c r="B39" s="428" t="s">
        <v>289</v>
      </c>
      <c r="C39" s="308">
        <v>1190</v>
      </c>
    </row>
    <row r="40" spans="1:3" s="118" customFormat="1" ht="12" customHeight="1">
      <c r="A40" s="446" t="s">
        <v>181</v>
      </c>
      <c r="B40" s="428" t="s">
        <v>290</v>
      </c>
      <c r="C40" s="308">
        <v>1020</v>
      </c>
    </row>
    <row r="41" spans="1:3" s="118" customFormat="1" ht="12" customHeight="1">
      <c r="A41" s="446" t="s">
        <v>182</v>
      </c>
      <c r="B41" s="428" t="s">
        <v>291</v>
      </c>
      <c r="C41" s="308">
        <v>2250</v>
      </c>
    </row>
    <row r="42" spans="1:3" s="118" customFormat="1" ht="12" customHeight="1">
      <c r="A42" s="446" t="s">
        <v>183</v>
      </c>
      <c r="B42" s="428" t="s">
        <v>292</v>
      </c>
      <c r="C42" s="308"/>
    </row>
    <row r="43" spans="1:3" s="118" customFormat="1" ht="12" customHeight="1">
      <c r="A43" s="446" t="s">
        <v>184</v>
      </c>
      <c r="B43" s="428" t="s">
        <v>293</v>
      </c>
      <c r="C43" s="308"/>
    </row>
    <row r="44" spans="1:3" s="118" customFormat="1" ht="12" customHeight="1">
      <c r="A44" s="446" t="s">
        <v>185</v>
      </c>
      <c r="B44" s="428" t="s">
        <v>294</v>
      </c>
      <c r="C44" s="308">
        <v>400</v>
      </c>
    </row>
    <row r="45" spans="1:3" s="118" customFormat="1" ht="12" customHeight="1">
      <c r="A45" s="446" t="s">
        <v>285</v>
      </c>
      <c r="B45" s="428" t="s">
        <v>295</v>
      </c>
      <c r="C45" s="311"/>
    </row>
    <row r="46" spans="1:3" s="118" customFormat="1" ht="12" customHeight="1" thickBot="1">
      <c r="A46" s="447" t="s">
        <v>286</v>
      </c>
      <c r="B46" s="429" t="s">
        <v>296</v>
      </c>
      <c r="C46" s="413"/>
    </row>
    <row r="47" spans="1:3" s="118" customFormat="1" ht="12" customHeight="1" thickBot="1">
      <c r="A47" s="37" t="s">
        <v>20</v>
      </c>
      <c r="B47" s="21" t="s">
        <v>297</v>
      </c>
      <c r="C47" s="306">
        <f>SUM(C48:C52)</f>
        <v>0</v>
      </c>
    </row>
    <row r="48" spans="1:3" s="118" customFormat="1" ht="12" customHeight="1">
      <c r="A48" s="445" t="s">
        <v>98</v>
      </c>
      <c r="B48" s="427" t="s">
        <v>301</v>
      </c>
      <c r="C48" s="464"/>
    </row>
    <row r="49" spans="1:3" s="118" customFormat="1" ht="12" customHeight="1">
      <c r="A49" s="446" t="s">
        <v>99</v>
      </c>
      <c r="B49" s="428" t="s">
        <v>302</v>
      </c>
      <c r="C49" s="311"/>
    </row>
    <row r="50" spans="1:3" s="118" customFormat="1" ht="12" customHeight="1">
      <c r="A50" s="446" t="s">
        <v>298</v>
      </c>
      <c r="B50" s="428" t="s">
        <v>303</v>
      </c>
      <c r="C50" s="311"/>
    </row>
    <row r="51" spans="1:3" s="118" customFormat="1" ht="12" customHeight="1">
      <c r="A51" s="446" t="s">
        <v>299</v>
      </c>
      <c r="B51" s="428" t="s">
        <v>304</v>
      </c>
      <c r="C51" s="311"/>
    </row>
    <row r="52" spans="1:3" s="118" customFormat="1" ht="12" customHeight="1" thickBot="1">
      <c r="A52" s="447" t="s">
        <v>300</v>
      </c>
      <c r="B52" s="429" t="s">
        <v>305</v>
      </c>
      <c r="C52" s="413"/>
    </row>
    <row r="53" spans="1:3" s="118" customFormat="1" ht="12" customHeight="1" thickBot="1">
      <c r="A53" s="37" t="s">
        <v>186</v>
      </c>
      <c r="B53" s="21" t="s">
        <v>306</v>
      </c>
      <c r="C53" s="306">
        <f>SUM(C54:C56)</f>
        <v>0</v>
      </c>
    </row>
    <row r="54" spans="1:3" s="118" customFormat="1" ht="12" customHeight="1">
      <c r="A54" s="445" t="s">
        <v>100</v>
      </c>
      <c r="B54" s="427" t="s">
        <v>307</v>
      </c>
      <c r="C54" s="309"/>
    </row>
    <row r="55" spans="1:3" s="118" customFormat="1" ht="12" customHeight="1">
      <c r="A55" s="446" t="s">
        <v>101</v>
      </c>
      <c r="B55" s="428" t="s">
        <v>478</v>
      </c>
      <c r="C55" s="308"/>
    </row>
    <row r="56" spans="1:3" s="118" customFormat="1" ht="12" customHeight="1">
      <c r="A56" s="446" t="s">
        <v>311</v>
      </c>
      <c r="B56" s="428" t="s">
        <v>309</v>
      </c>
      <c r="C56" s="308"/>
    </row>
    <row r="57" spans="1:3" s="118" customFormat="1" ht="12" customHeight="1" thickBot="1">
      <c r="A57" s="447" t="s">
        <v>312</v>
      </c>
      <c r="B57" s="429" t="s">
        <v>310</v>
      </c>
      <c r="C57" s="310"/>
    </row>
    <row r="58" spans="1:3" s="118" customFormat="1" ht="12" customHeight="1" thickBot="1">
      <c r="A58" s="37" t="s">
        <v>22</v>
      </c>
      <c r="B58" s="301" t="s">
        <v>313</v>
      </c>
      <c r="C58" s="306">
        <f>SUM(C59:C61)</f>
        <v>0</v>
      </c>
    </row>
    <row r="59" spans="1:3" s="118" customFormat="1" ht="12" customHeight="1">
      <c r="A59" s="445" t="s">
        <v>187</v>
      </c>
      <c r="B59" s="427" t="s">
        <v>315</v>
      </c>
      <c r="C59" s="311"/>
    </row>
    <row r="60" spans="1:3" s="118" customFormat="1" ht="12" customHeight="1">
      <c r="A60" s="446" t="s">
        <v>188</v>
      </c>
      <c r="B60" s="428" t="s">
        <v>479</v>
      </c>
      <c r="C60" s="311"/>
    </row>
    <row r="61" spans="1:3" s="118" customFormat="1" ht="12" customHeight="1">
      <c r="A61" s="446" t="s">
        <v>225</v>
      </c>
      <c r="B61" s="428" t="s">
        <v>316</v>
      </c>
      <c r="C61" s="311"/>
    </row>
    <row r="62" spans="1:3" s="118" customFormat="1" ht="12" customHeight="1" thickBot="1">
      <c r="A62" s="447" t="s">
        <v>314</v>
      </c>
      <c r="B62" s="429" t="s">
        <v>317</v>
      </c>
      <c r="C62" s="311"/>
    </row>
    <row r="63" spans="1:3" s="118" customFormat="1" ht="12" customHeight="1" thickBot="1">
      <c r="A63" s="37" t="s">
        <v>23</v>
      </c>
      <c r="B63" s="21" t="s">
        <v>318</v>
      </c>
      <c r="C63" s="312">
        <f>+C8+C15+C22+C29+C36+C47+C53+C58</f>
        <v>45672</v>
      </c>
    </row>
    <row r="64" spans="1:3" s="118" customFormat="1" ht="12" customHeight="1" thickBot="1">
      <c r="A64" s="448" t="s">
        <v>459</v>
      </c>
      <c r="B64" s="301" t="s">
        <v>320</v>
      </c>
      <c r="C64" s="306">
        <f>SUM(C65:C67)</f>
        <v>46552</v>
      </c>
    </row>
    <row r="65" spans="1:3" s="118" customFormat="1" ht="12" customHeight="1">
      <c r="A65" s="445" t="s">
        <v>353</v>
      </c>
      <c r="B65" s="427" t="s">
        <v>321</v>
      </c>
      <c r="C65" s="311">
        <v>46552</v>
      </c>
    </row>
    <row r="66" spans="1:3" s="118" customFormat="1" ht="12" customHeight="1">
      <c r="A66" s="446" t="s">
        <v>362</v>
      </c>
      <c r="B66" s="428" t="s">
        <v>322</v>
      </c>
      <c r="C66" s="311"/>
    </row>
    <row r="67" spans="1:3" s="118" customFormat="1" ht="12" customHeight="1" thickBot="1">
      <c r="A67" s="447" t="s">
        <v>363</v>
      </c>
      <c r="B67" s="431" t="s">
        <v>323</v>
      </c>
      <c r="C67" s="311"/>
    </row>
    <row r="68" spans="1:3" s="118" customFormat="1" ht="12" customHeight="1" thickBot="1">
      <c r="A68" s="448" t="s">
        <v>324</v>
      </c>
      <c r="B68" s="301" t="s">
        <v>325</v>
      </c>
      <c r="C68" s="306">
        <f>SUM(C69:C72)</f>
        <v>0</v>
      </c>
    </row>
    <row r="69" spans="1:3" s="118" customFormat="1" ht="12" customHeight="1">
      <c r="A69" s="445" t="s">
        <v>155</v>
      </c>
      <c r="B69" s="427" t="s">
        <v>326</v>
      </c>
      <c r="C69" s="311"/>
    </row>
    <row r="70" spans="1:3" s="118" customFormat="1" ht="12" customHeight="1">
      <c r="A70" s="446" t="s">
        <v>156</v>
      </c>
      <c r="B70" s="428" t="s">
        <v>327</v>
      </c>
      <c r="C70" s="311"/>
    </row>
    <row r="71" spans="1:3" s="118" customFormat="1" ht="12" customHeight="1">
      <c r="A71" s="446" t="s">
        <v>354</v>
      </c>
      <c r="B71" s="428" t="s">
        <v>328</v>
      </c>
      <c r="C71" s="311"/>
    </row>
    <row r="72" spans="1:3" s="118" customFormat="1" ht="12" customHeight="1" thickBot="1">
      <c r="A72" s="447" t="s">
        <v>355</v>
      </c>
      <c r="B72" s="429" t="s">
        <v>329</v>
      </c>
      <c r="C72" s="311"/>
    </row>
    <row r="73" spans="1:3" s="118" customFormat="1" ht="12" customHeight="1" thickBot="1">
      <c r="A73" s="448" t="s">
        <v>330</v>
      </c>
      <c r="B73" s="301" t="s">
        <v>331</v>
      </c>
      <c r="C73" s="306">
        <f>SUM(C74:C75)</f>
        <v>11045</v>
      </c>
    </row>
    <row r="74" spans="1:3" s="118" customFormat="1" ht="12" customHeight="1">
      <c r="A74" s="445" t="s">
        <v>356</v>
      </c>
      <c r="B74" s="427" t="s">
        <v>332</v>
      </c>
      <c r="C74" s="311">
        <v>11045</v>
      </c>
    </row>
    <row r="75" spans="1:3" s="118" customFormat="1" ht="12" customHeight="1" thickBot="1">
      <c r="A75" s="447" t="s">
        <v>357</v>
      </c>
      <c r="B75" s="429" t="s">
        <v>333</v>
      </c>
      <c r="C75" s="311"/>
    </row>
    <row r="76" spans="1:3" s="117" customFormat="1" ht="12" customHeight="1" thickBot="1">
      <c r="A76" s="448" t="s">
        <v>334</v>
      </c>
      <c r="B76" s="301" t="s">
        <v>335</v>
      </c>
      <c r="C76" s="306">
        <f>SUM(C77:C79)</f>
        <v>0</v>
      </c>
    </row>
    <row r="77" spans="1:3" s="118" customFormat="1" ht="12" customHeight="1">
      <c r="A77" s="445" t="s">
        <v>358</v>
      </c>
      <c r="B77" s="427" t="s">
        <v>336</v>
      </c>
      <c r="C77" s="311"/>
    </row>
    <row r="78" spans="1:3" s="118" customFormat="1" ht="12" customHeight="1">
      <c r="A78" s="446" t="s">
        <v>359</v>
      </c>
      <c r="B78" s="428" t="s">
        <v>337</v>
      </c>
      <c r="C78" s="311"/>
    </row>
    <row r="79" spans="1:3" s="118" customFormat="1" ht="12" customHeight="1" thickBot="1">
      <c r="A79" s="447" t="s">
        <v>360</v>
      </c>
      <c r="B79" s="429" t="s">
        <v>338</v>
      </c>
      <c r="C79" s="311"/>
    </row>
    <row r="80" spans="1:3" s="118" customFormat="1" ht="12" customHeight="1" thickBot="1">
      <c r="A80" s="448" t="s">
        <v>339</v>
      </c>
      <c r="B80" s="301" t="s">
        <v>361</v>
      </c>
      <c r="C80" s="306">
        <f>SUM(C81:C84)</f>
        <v>0</v>
      </c>
    </row>
    <row r="81" spans="1:3" s="118" customFormat="1" ht="12" customHeight="1">
      <c r="A81" s="449" t="s">
        <v>340</v>
      </c>
      <c r="B81" s="427" t="s">
        <v>341</v>
      </c>
      <c r="C81" s="311"/>
    </row>
    <row r="82" spans="1:3" s="118" customFormat="1" ht="12" customHeight="1">
      <c r="A82" s="450" t="s">
        <v>342</v>
      </c>
      <c r="B82" s="428" t="s">
        <v>343</v>
      </c>
      <c r="C82" s="311"/>
    </row>
    <row r="83" spans="1:3" s="118" customFormat="1" ht="12" customHeight="1">
      <c r="A83" s="450" t="s">
        <v>344</v>
      </c>
      <c r="B83" s="428" t="s">
        <v>345</v>
      </c>
      <c r="C83" s="311"/>
    </row>
    <row r="84" spans="1:3" s="117" customFormat="1" ht="12" customHeight="1" thickBot="1">
      <c r="A84" s="451" t="s">
        <v>346</v>
      </c>
      <c r="B84" s="429" t="s">
        <v>347</v>
      </c>
      <c r="C84" s="311"/>
    </row>
    <row r="85" spans="1:3" s="117" customFormat="1" ht="12" customHeight="1" thickBot="1">
      <c r="A85" s="448" t="s">
        <v>348</v>
      </c>
      <c r="B85" s="301" t="s">
        <v>349</v>
      </c>
      <c r="C85" s="465"/>
    </row>
    <row r="86" spans="1:3" s="117" customFormat="1" ht="12" customHeight="1" thickBot="1">
      <c r="A86" s="448" t="s">
        <v>350</v>
      </c>
      <c r="B86" s="435" t="s">
        <v>351</v>
      </c>
      <c r="C86" s="312">
        <f>+C64+C68+C73+C76+C80+C85</f>
        <v>57597</v>
      </c>
    </row>
    <row r="87" spans="1:3" s="117" customFormat="1" ht="12" customHeight="1" thickBot="1">
      <c r="A87" s="452" t="s">
        <v>364</v>
      </c>
      <c r="B87" s="437" t="s">
        <v>470</v>
      </c>
      <c r="C87" s="312">
        <f>+C63+C86</f>
        <v>103269</v>
      </c>
    </row>
    <row r="88" spans="1:3" s="118" customFormat="1" ht="15" customHeight="1">
      <c r="A88" s="263"/>
      <c r="B88" s="264"/>
      <c r="C88" s="373"/>
    </row>
    <row r="89" spans="1:3" ht="13.5" thickBot="1">
      <c r="A89" s="453"/>
      <c r="B89" s="265"/>
      <c r="C89" s="374"/>
    </row>
    <row r="90" spans="1:3" s="77" customFormat="1" ht="16.5" customHeight="1" thickBot="1">
      <c r="A90" s="266"/>
      <c r="B90" s="267" t="s">
        <v>57</v>
      </c>
      <c r="C90" s="375"/>
    </row>
    <row r="91" spans="1:3" s="119" customFormat="1" ht="12" customHeight="1" thickBot="1">
      <c r="A91" s="419" t="s">
        <v>15</v>
      </c>
      <c r="B91" s="31" t="s">
        <v>367</v>
      </c>
      <c r="C91" s="305">
        <f>SUM(C92:C96)</f>
        <v>32453</v>
      </c>
    </row>
    <row r="92" spans="1:3" ht="12" customHeight="1">
      <c r="A92" s="454" t="s">
        <v>102</v>
      </c>
      <c r="B92" s="10" t="s">
        <v>46</v>
      </c>
      <c r="C92" s="307">
        <v>8980</v>
      </c>
    </row>
    <row r="93" spans="1:3" ht="12" customHeight="1">
      <c r="A93" s="446" t="s">
        <v>103</v>
      </c>
      <c r="B93" s="8" t="s">
        <v>189</v>
      </c>
      <c r="C93" s="308">
        <v>2439</v>
      </c>
    </row>
    <row r="94" spans="1:3" ht="12" customHeight="1">
      <c r="A94" s="446" t="s">
        <v>104</v>
      </c>
      <c r="B94" s="8" t="s">
        <v>145</v>
      </c>
      <c r="C94" s="310">
        <v>19434</v>
      </c>
    </row>
    <row r="95" spans="1:3" ht="12" customHeight="1">
      <c r="A95" s="446" t="s">
        <v>105</v>
      </c>
      <c r="B95" s="11" t="s">
        <v>190</v>
      </c>
      <c r="C95" s="310">
        <v>1600</v>
      </c>
    </row>
    <row r="96" spans="1:3" ht="12" customHeight="1">
      <c r="A96" s="446" t="s">
        <v>116</v>
      </c>
      <c r="B96" s="19" t="s">
        <v>191</v>
      </c>
      <c r="C96" s="310"/>
    </row>
    <row r="97" spans="1:3" ht="12" customHeight="1">
      <c r="A97" s="446" t="s">
        <v>106</v>
      </c>
      <c r="B97" s="8" t="s">
        <v>368</v>
      </c>
      <c r="C97" s="310"/>
    </row>
    <row r="98" spans="1:3" ht="12" customHeight="1">
      <c r="A98" s="446" t="s">
        <v>107</v>
      </c>
      <c r="B98" s="172" t="s">
        <v>369</v>
      </c>
      <c r="C98" s="310"/>
    </row>
    <row r="99" spans="1:3" ht="12" customHeight="1">
      <c r="A99" s="446" t="s">
        <v>117</v>
      </c>
      <c r="B99" s="173" t="s">
        <v>370</v>
      </c>
      <c r="C99" s="310"/>
    </row>
    <row r="100" spans="1:3" ht="12" customHeight="1">
      <c r="A100" s="446" t="s">
        <v>118</v>
      </c>
      <c r="B100" s="173" t="s">
        <v>371</v>
      </c>
      <c r="C100" s="310"/>
    </row>
    <row r="101" spans="1:3" ht="12" customHeight="1">
      <c r="A101" s="446" t="s">
        <v>119</v>
      </c>
      <c r="B101" s="172" t="s">
        <v>372</v>
      </c>
      <c r="C101" s="310"/>
    </row>
    <row r="102" spans="1:3" ht="12" customHeight="1">
      <c r="A102" s="446" t="s">
        <v>120</v>
      </c>
      <c r="B102" s="172" t="s">
        <v>373</v>
      </c>
      <c r="C102" s="310"/>
    </row>
    <row r="103" spans="1:3" ht="12" customHeight="1">
      <c r="A103" s="446" t="s">
        <v>122</v>
      </c>
      <c r="B103" s="173" t="s">
        <v>374</v>
      </c>
      <c r="C103" s="310"/>
    </row>
    <row r="104" spans="1:3" ht="12" customHeight="1">
      <c r="A104" s="455" t="s">
        <v>192</v>
      </c>
      <c r="B104" s="174" t="s">
        <v>375</v>
      </c>
      <c r="C104" s="310"/>
    </row>
    <row r="105" spans="1:3" ht="12" customHeight="1">
      <c r="A105" s="446" t="s">
        <v>365</v>
      </c>
      <c r="B105" s="174" t="s">
        <v>376</v>
      </c>
      <c r="C105" s="310"/>
    </row>
    <row r="106" spans="1:3" ht="12" customHeight="1" thickBot="1">
      <c r="A106" s="456" t="s">
        <v>366</v>
      </c>
      <c r="B106" s="175" t="s">
        <v>377</v>
      </c>
      <c r="C106" s="314"/>
    </row>
    <row r="107" spans="1:3" ht="12" customHeight="1" thickBot="1">
      <c r="A107" s="37" t="s">
        <v>16</v>
      </c>
      <c r="B107" s="30" t="s">
        <v>378</v>
      </c>
      <c r="C107" s="306">
        <f>+C108+C110+C112</f>
        <v>66957</v>
      </c>
    </row>
    <row r="108" spans="1:3" ht="12" customHeight="1">
      <c r="A108" s="445" t="s">
        <v>108</v>
      </c>
      <c r="B108" s="8" t="s">
        <v>223</v>
      </c>
      <c r="C108" s="309"/>
    </row>
    <row r="109" spans="1:3" ht="12" customHeight="1">
      <c r="A109" s="445" t="s">
        <v>109</v>
      </c>
      <c r="B109" s="12" t="s">
        <v>382</v>
      </c>
      <c r="C109" s="309"/>
    </row>
    <row r="110" spans="1:3" ht="12" customHeight="1">
      <c r="A110" s="445" t="s">
        <v>110</v>
      </c>
      <c r="B110" s="12" t="s">
        <v>193</v>
      </c>
      <c r="C110" s="308">
        <v>66207</v>
      </c>
    </row>
    <row r="111" spans="1:3" ht="12" customHeight="1">
      <c r="A111" s="445" t="s">
        <v>111</v>
      </c>
      <c r="B111" s="12" t="s">
        <v>383</v>
      </c>
      <c r="C111" s="273"/>
    </row>
    <row r="112" spans="1:3" ht="12" customHeight="1">
      <c r="A112" s="445" t="s">
        <v>112</v>
      </c>
      <c r="B112" s="303" t="s">
        <v>226</v>
      </c>
      <c r="C112" s="273">
        <v>750</v>
      </c>
    </row>
    <row r="113" spans="1:3" ht="12" customHeight="1">
      <c r="A113" s="445" t="s">
        <v>121</v>
      </c>
      <c r="B113" s="302" t="s">
        <v>480</v>
      </c>
      <c r="C113" s="273"/>
    </row>
    <row r="114" spans="1:3" ht="12" customHeight="1">
      <c r="A114" s="445" t="s">
        <v>123</v>
      </c>
      <c r="B114" s="423" t="s">
        <v>388</v>
      </c>
      <c r="C114" s="273"/>
    </row>
    <row r="115" spans="1:3" ht="12" customHeight="1">
      <c r="A115" s="445" t="s">
        <v>194</v>
      </c>
      <c r="B115" s="173" t="s">
        <v>371</v>
      </c>
      <c r="C115" s="273">
        <v>750</v>
      </c>
    </row>
    <row r="116" spans="1:3" ht="12" customHeight="1">
      <c r="A116" s="445" t="s">
        <v>195</v>
      </c>
      <c r="B116" s="173" t="s">
        <v>387</v>
      </c>
      <c r="C116" s="273"/>
    </row>
    <row r="117" spans="1:3" ht="12" customHeight="1">
      <c r="A117" s="445" t="s">
        <v>196</v>
      </c>
      <c r="B117" s="173" t="s">
        <v>386</v>
      </c>
      <c r="C117" s="273"/>
    </row>
    <row r="118" spans="1:3" ht="12" customHeight="1">
      <c r="A118" s="445" t="s">
        <v>379</v>
      </c>
      <c r="B118" s="173" t="s">
        <v>374</v>
      </c>
      <c r="C118" s="273"/>
    </row>
    <row r="119" spans="1:3" ht="12" customHeight="1">
      <c r="A119" s="445" t="s">
        <v>380</v>
      </c>
      <c r="B119" s="173" t="s">
        <v>385</v>
      </c>
      <c r="C119" s="273"/>
    </row>
    <row r="120" spans="1:3" ht="12" customHeight="1" thickBot="1">
      <c r="A120" s="455" t="s">
        <v>381</v>
      </c>
      <c r="B120" s="173" t="s">
        <v>384</v>
      </c>
      <c r="C120" s="275"/>
    </row>
    <row r="121" spans="1:3" ht="12" customHeight="1" thickBot="1">
      <c r="A121" s="37" t="s">
        <v>17</v>
      </c>
      <c r="B121" s="154" t="s">
        <v>389</v>
      </c>
      <c r="C121" s="306">
        <f>+C122+C123</f>
        <v>3859</v>
      </c>
    </row>
    <row r="122" spans="1:3" ht="12" customHeight="1">
      <c r="A122" s="445" t="s">
        <v>91</v>
      </c>
      <c r="B122" s="9" t="s">
        <v>58</v>
      </c>
      <c r="C122" s="309">
        <v>3859</v>
      </c>
    </row>
    <row r="123" spans="1:3" ht="12" customHeight="1" thickBot="1">
      <c r="A123" s="447" t="s">
        <v>92</v>
      </c>
      <c r="B123" s="12" t="s">
        <v>59</v>
      </c>
      <c r="C123" s="310"/>
    </row>
    <row r="124" spans="1:3" ht="12" customHeight="1" thickBot="1">
      <c r="A124" s="37" t="s">
        <v>18</v>
      </c>
      <c r="B124" s="154" t="s">
        <v>390</v>
      </c>
      <c r="C124" s="306">
        <f>+C91+C107+C121</f>
        <v>103269</v>
      </c>
    </row>
    <row r="125" spans="1:3" ht="12" customHeight="1" thickBot="1">
      <c r="A125" s="37" t="s">
        <v>19</v>
      </c>
      <c r="B125" s="154" t="s">
        <v>391</v>
      </c>
      <c r="C125" s="306">
        <f>+C126+C127+C128</f>
        <v>0</v>
      </c>
    </row>
    <row r="126" spans="1:3" s="119" customFormat="1" ht="12" customHeight="1">
      <c r="A126" s="445" t="s">
        <v>95</v>
      </c>
      <c r="B126" s="9" t="s">
        <v>392</v>
      </c>
      <c r="C126" s="273"/>
    </row>
    <row r="127" spans="1:3" ht="12" customHeight="1">
      <c r="A127" s="445" t="s">
        <v>96</v>
      </c>
      <c r="B127" s="9" t="s">
        <v>393</v>
      </c>
      <c r="C127" s="273"/>
    </row>
    <row r="128" spans="1:3" ht="12" customHeight="1" thickBot="1">
      <c r="A128" s="455" t="s">
        <v>97</v>
      </c>
      <c r="B128" s="7" t="s">
        <v>394</v>
      </c>
      <c r="C128" s="273"/>
    </row>
    <row r="129" spans="1:3" ht="12" customHeight="1" thickBot="1">
      <c r="A129" s="37" t="s">
        <v>20</v>
      </c>
      <c r="B129" s="154" t="s">
        <v>458</v>
      </c>
      <c r="C129" s="306">
        <f>+C130+C131+C132+C133</f>
        <v>0</v>
      </c>
    </row>
    <row r="130" spans="1:3" ht="12" customHeight="1">
      <c r="A130" s="445" t="s">
        <v>98</v>
      </c>
      <c r="B130" s="9" t="s">
        <v>395</v>
      </c>
      <c r="C130" s="273"/>
    </row>
    <row r="131" spans="1:3" ht="12" customHeight="1">
      <c r="A131" s="445" t="s">
        <v>99</v>
      </c>
      <c r="B131" s="9" t="s">
        <v>396</v>
      </c>
      <c r="C131" s="273"/>
    </row>
    <row r="132" spans="1:3" ht="12" customHeight="1">
      <c r="A132" s="445" t="s">
        <v>298</v>
      </c>
      <c r="B132" s="9" t="s">
        <v>397</v>
      </c>
      <c r="C132" s="273"/>
    </row>
    <row r="133" spans="1:3" s="119" customFormat="1" ht="12" customHeight="1" thickBot="1">
      <c r="A133" s="455" t="s">
        <v>299</v>
      </c>
      <c r="B133" s="7" t="s">
        <v>398</v>
      </c>
      <c r="C133" s="273"/>
    </row>
    <row r="134" spans="1:11" ht="12" customHeight="1" thickBot="1">
      <c r="A134" s="37" t="s">
        <v>21</v>
      </c>
      <c r="B134" s="154" t="s">
        <v>399</v>
      </c>
      <c r="C134" s="312">
        <f>+C135+C136+C137+C138</f>
        <v>0</v>
      </c>
      <c r="K134" s="271"/>
    </row>
    <row r="135" spans="1:3" ht="12.75">
      <c r="A135" s="445" t="s">
        <v>100</v>
      </c>
      <c r="B135" s="9" t="s">
        <v>400</v>
      </c>
      <c r="C135" s="273"/>
    </row>
    <row r="136" spans="1:3" ht="12" customHeight="1">
      <c r="A136" s="445" t="s">
        <v>101</v>
      </c>
      <c r="B136" s="9" t="s">
        <v>410</v>
      </c>
      <c r="C136" s="273"/>
    </row>
    <row r="137" spans="1:3" s="119" customFormat="1" ht="12" customHeight="1">
      <c r="A137" s="445" t="s">
        <v>311</v>
      </c>
      <c r="B137" s="9" t="s">
        <v>401</v>
      </c>
      <c r="C137" s="273"/>
    </row>
    <row r="138" spans="1:3" s="119" customFormat="1" ht="12" customHeight="1" thickBot="1">
      <c r="A138" s="455" t="s">
        <v>312</v>
      </c>
      <c r="B138" s="7" t="s">
        <v>402</v>
      </c>
      <c r="C138" s="273"/>
    </row>
    <row r="139" spans="1:3" s="119" customFormat="1" ht="12" customHeight="1" thickBot="1">
      <c r="A139" s="37" t="s">
        <v>22</v>
      </c>
      <c r="B139" s="154" t="s">
        <v>403</v>
      </c>
      <c r="C139" s="315">
        <f>+C140+C141+C142+C143</f>
        <v>0</v>
      </c>
    </row>
    <row r="140" spans="1:3" s="119" customFormat="1" ht="12" customHeight="1">
      <c r="A140" s="445" t="s">
        <v>187</v>
      </c>
      <c r="B140" s="9" t="s">
        <v>404</v>
      </c>
      <c r="C140" s="273"/>
    </row>
    <row r="141" spans="1:3" s="119" customFormat="1" ht="12" customHeight="1">
      <c r="A141" s="445" t="s">
        <v>188</v>
      </c>
      <c r="B141" s="9" t="s">
        <v>405</v>
      </c>
      <c r="C141" s="273"/>
    </row>
    <row r="142" spans="1:3" s="119" customFormat="1" ht="12" customHeight="1">
      <c r="A142" s="445" t="s">
        <v>225</v>
      </c>
      <c r="B142" s="9" t="s">
        <v>406</v>
      </c>
      <c r="C142" s="273"/>
    </row>
    <row r="143" spans="1:3" ht="12.75" customHeight="1" thickBot="1">
      <c r="A143" s="445" t="s">
        <v>314</v>
      </c>
      <c r="B143" s="9" t="s">
        <v>407</v>
      </c>
      <c r="C143" s="273"/>
    </row>
    <row r="144" spans="1:3" ht="12" customHeight="1" thickBot="1">
      <c r="A144" s="37" t="s">
        <v>23</v>
      </c>
      <c r="B144" s="154" t="s">
        <v>408</v>
      </c>
      <c r="C144" s="439">
        <f>+C125+C129+C134+C139</f>
        <v>0</v>
      </c>
    </row>
    <row r="145" spans="1:3" ht="15" customHeight="1" thickBot="1">
      <c r="A145" s="457" t="s">
        <v>24</v>
      </c>
      <c r="B145" s="389" t="s">
        <v>409</v>
      </c>
      <c r="C145" s="439">
        <f>+C124+C144</f>
        <v>103269</v>
      </c>
    </row>
    <row r="146" spans="1:3" ht="13.5" thickBot="1">
      <c r="A146" s="397"/>
      <c r="B146" s="398"/>
      <c r="C146" s="399"/>
    </row>
    <row r="147" spans="1:3" ht="15" customHeight="1" thickBot="1">
      <c r="A147" s="268" t="s">
        <v>213</v>
      </c>
      <c r="B147" s="269"/>
      <c r="C147" s="151">
        <v>4</v>
      </c>
    </row>
    <row r="148" spans="1:3" ht="14.25" customHeight="1" thickBot="1">
      <c r="A148" s="268" t="s">
        <v>214</v>
      </c>
      <c r="B148" s="269"/>
      <c r="C148" s="151">
        <v>2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00" customWidth="1"/>
    <col min="2" max="2" width="72.00390625" style="401" customWidth="1"/>
    <col min="3" max="3" width="25.00390625" style="402" customWidth="1"/>
    <col min="4" max="16384" width="9.375" style="3" customWidth="1"/>
  </cols>
  <sheetData>
    <row r="1" spans="1:3" s="2" customFormat="1" ht="16.5" customHeight="1" thickBot="1">
      <c r="A1" s="255"/>
      <c r="B1" s="256"/>
      <c r="C1" s="270" t="s">
        <v>553</v>
      </c>
    </row>
    <row r="2" spans="1:3" s="115" customFormat="1" ht="21" customHeight="1">
      <c r="A2" s="417" t="s">
        <v>63</v>
      </c>
      <c r="B2" s="366" t="s">
        <v>219</v>
      </c>
      <c r="C2" s="368" t="s">
        <v>51</v>
      </c>
    </row>
    <row r="3" spans="1:3" s="115" customFormat="1" ht="16.5" thickBot="1">
      <c r="A3" s="257" t="s">
        <v>211</v>
      </c>
      <c r="B3" s="367" t="s">
        <v>481</v>
      </c>
      <c r="C3" s="369">
        <v>2</v>
      </c>
    </row>
    <row r="4" spans="1:3" s="116" customFormat="1" ht="15.75" customHeight="1" thickBot="1">
      <c r="A4" s="258"/>
      <c r="B4" s="258"/>
      <c r="C4" s="259" t="s">
        <v>52</v>
      </c>
    </row>
    <row r="5" spans="1:3" ht="13.5" thickBot="1">
      <c r="A5" s="418" t="s">
        <v>212</v>
      </c>
      <c r="B5" s="260" t="s">
        <v>53</v>
      </c>
      <c r="C5" s="370" t="s">
        <v>54</v>
      </c>
    </row>
    <row r="6" spans="1:3" s="77" customFormat="1" ht="12.75" customHeight="1" thickBot="1">
      <c r="A6" s="225">
        <v>1</v>
      </c>
      <c r="B6" s="226">
        <v>2</v>
      </c>
      <c r="C6" s="227">
        <v>3</v>
      </c>
    </row>
    <row r="7" spans="1:3" s="77" customFormat="1" ht="15.75" customHeight="1" thickBot="1">
      <c r="A7" s="261"/>
      <c r="B7" s="262" t="s">
        <v>55</v>
      </c>
      <c r="C7" s="371"/>
    </row>
    <row r="8" spans="1:3" s="77" customFormat="1" ht="12" customHeight="1" thickBot="1">
      <c r="A8" s="37" t="s">
        <v>15</v>
      </c>
      <c r="B8" s="21" t="s">
        <v>254</v>
      </c>
      <c r="C8" s="306">
        <f>+C9+C10+C11+C12+C13+C14</f>
        <v>0</v>
      </c>
    </row>
    <row r="9" spans="1:3" s="117" customFormat="1" ht="12" customHeight="1">
      <c r="A9" s="445" t="s">
        <v>102</v>
      </c>
      <c r="B9" s="427" t="s">
        <v>255</v>
      </c>
      <c r="C9" s="309"/>
    </row>
    <row r="10" spans="1:3" s="118" customFormat="1" ht="12" customHeight="1">
      <c r="A10" s="446" t="s">
        <v>103</v>
      </c>
      <c r="B10" s="428" t="s">
        <v>256</v>
      </c>
      <c r="C10" s="308"/>
    </row>
    <row r="11" spans="1:3" s="118" customFormat="1" ht="12" customHeight="1">
      <c r="A11" s="446" t="s">
        <v>104</v>
      </c>
      <c r="B11" s="428" t="s">
        <v>257</v>
      </c>
      <c r="C11" s="308"/>
    </row>
    <row r="12" spans="1:3" s="118" customFormat="1" ht="12" customHeight="1">
      <c r="A12" s="446" t="s">
        <v>105</v>
      </c>
      <c r="B12" s="428" t="s">
        <v>258</v>
      </c>
      <c r="C12" s="308"/>
    </row>
    <row r="13" spans="1:3" s="118" customFormat="1" ht="12" customHeight="1">
      <c r="A13" s="446" t="s">
        <v>154</v>
      </c>
      <c r="B13" s="428" t="s">
        <v>259</v>
      </c>
      <c r="C13" s="462"/>
    </row>
    <row r="14" spans="1:3" s="117" customFormat="1" ht="12" customHeight="1" thickBot="1">
      <c r="A14" s="447" t="s">
        <v>106</v>
      </c>
      <c r="B14" s="429" t="s">
        <v>260</v>
      </c>
      <c r="C14" s="463"/>
    </row>
    <row r="15" spans="1:3" s="117" customFormat="1" ht="12" customHeight="1" thickBot="1">
      <c r="A15" s="37" t="s">
        <v>16</v>
      </c>
      <c r="B15" s="301" t="s">
        <v>261</v>
      </c>
      <c r="C15" s="306">
        <f>+C16+C17+C18+C19+C20</f>
        <v>0</v>
      </c>
    </row>
    <row r="16" spans="1:3" s="117" customFormat="1" ht="12" customHeight="1">
      <c r="A16" s="445" t="s">
        <v>108</v>
      </c>
      <c r="B16" s="427" t="s">
        <v>262</v>
      </c>
      <c r="C16" s="309"/>
    </row>
    <row r="17" spans="1:3" s="117" customFormat="1" ht="12" customHeight="1">
      <c r="A17" s="446" t="s">
        <v>109</v>
      </c>
      <c r="B17" s="428" t="s">
        <v>263</v>
      </c>
      <c r="C17" s="308"/>
    </row>
    <row r="18" spans="1:3" s="117" customFormat="1" ht="12" customHeight="1">
      <c r="A18" s="446" t="s">
        <v>110</v>
      </c>
      <c r="B18" s="428" t="s">
        <v>474</v>
      </c>
      <c r="C18" s="308"/>
    </row>
    <row r="19" spans="1:3" s="117" customFormat="1" ht="12" customHeight="1">
      <c r="A19" s="446" t="s">
        <v>111</v>
      </c>
      <c r="B19" s="428" t="s">
        <v>475</v>
      </c>
      <c r="C19" s="308"/>
    </row>
    <row r="20" spans="1:3" s="117" customFormat="1" ht="12" customHeight="1">
      <c r="A20" s="446" t="s">
        <v>112</v>
      </c>
      <c r="B20" s="428" t="s">
        <v>264</v>
      </c>
      <c r="C20" s="308"/>
    </row>
    <row r="21" spans="1:3" s="118" customFormat="1" ht="12" customHeight="1" thickBot="1">
      <c r="A21" s="447" t="s">
        <v>121</v>
      </c>
      <c r="B21" s="429" t="s">
        <v>265</v>
      </c>
      <c r="C21" s="310"/>
    </row>
    <row r="22" spans="1:3" s="118" customFormat="1" ht="12" customHeight="1" thickBot="1">
      <c r="A22" s="37" t="s">
        <v>17</v>
      </c>
      <c r="B22" s="21" t="s">
        <v>266</v>
      </c>
      <c r="C22" s="306">
        <f>+C23+C24+C25+C26+C27</f>
        <v>0</v>
      </c>
    </row>
    <row r="23" spans="1:3" s="118" customFormat="1" ht="12" customHeight="1">
      <c r="A23" s="445" t="s">
        <v>91</v>
      </c>
      <c r="B23" s="427" t="s">
        <v>267</v>
      </c>
      <c r="C23" s="309"/>
    </row>
    <row r="24" spans="1:3" s="117" customFormat="1" ht="12" customHeight="1">
      <c r="A24" s="446" t="s">
        <v>92</v>
      </c>
      <c r="B24" s="428" t="s">
        <v>268</v>
      </c>
      <c r="C24" s="308"/>
    </row>
    <row r="25" spans="1:3" s="118" customFormat="1" ht="12" customHeight="1">
      <c r="A25" s="446" t="s">
        <v>93</v>
      </c>
      <c r="B25" s="428" t="s">
        <v>476</v>
      </c>
      <c r="C25" s="308"/>
    </row>
    <row r="26" spans="1:3" s="118" customFormat="1" ht="12" customHeight="1">
      <c r="A26" s="446" t="s">
        <v>94</v>
      </c>
      <c r="B26" s="428" t="s">
        <v>477</v>
      </c>
      <c r="C26" s="308"/>
    </row>
    <row r="27" spans="1:3" s="118" customFormat="1" ht="12" customHeight="1">
      <c r="A27" s="446" t="s">
        <v>177</v>
      </c>
      <c r="B27" s="428" t="s">
        <v>269</v>
      </c>
      <c r="C27" s="308"/>
    </row>
    <row r="28" spans="1:3" s="118" customFormat="1" ht="12" customHeight="1" thickBot="1">
      <c r="A28" s="447" t="s">
        <v>178</v>
      </c>
      <c r="B28" s="429" t="s">
        <v>270</v>
      </c>
      <c r="C28" s="310"/>
    </row>
    <row r="29" spans="1:3" s="118" customFormat="1" ht="12" customHeight="1" thickBot="1">
      <c r="A29" s="37" t="s">
        <v>179</v>
      </c>
      <c r="B29" s="21" t="s">
        <v>271</v>
      </c>
      <c r="C29" s="312">
        <f>+C30+C33+C34+C35</f>
        <v>0</v>
      </c>
    </row>
    <row r="30" spans="1:3" s="118" customFormat="1" ht="12" customHeight="1">
      <c r="A30" s="445" t="s">
        <v>272</v>
      </c>
      <c r="B30" s="427" t="s">
        <v>278</v>
      </c>
      <c r="C30" s="422">
        <f>+C31+C32</f>
        <v>0</v>
      </c>
    </row>
    <row r="31" spans="1:3" s="118" customFormat="1" ht="12" customHeight="1">
      <c r="A31" s="446" t="s">
        <v>273</v>
      </c>
      <c r="B31" s="428" t="s">
        <v>279</v>
      </c>
      <c r="C31" s="308"/>
    </row>
    <row r="32" spans="1:3" s="118" customFormat="1" ht="12" customHeight="1">
      <c r="A32" s="446" t="s">
        <v>274</v>
      </c>
      <c r="B32" s="428" t="s">
        <v>280</v>
      </c>
      <c r="C32" s="308"/>
    </row>
    <row r="33" spans="1:3" s="118" customFormat="1" ht="12" customHeight="1">
      <c r="A33" s="446" t="s">
        <v>275</v>
      </c>
      <c r="B33" s="428" t="s">
        <v>281</v>
      </c>
      <c r="C33" s="308"/>
    </row>
    <row r="34" spans="1:3" s="118" customFormat="1" ht="12" customHeight="1">
      <c r="A34" s="446" t="s">
        <v>276</v>
      </c>
      <c r="B34" s="428" t="s">
        <v>282</v>
      </c>
      <c r="C34" s="308"/>
    </row>
    <row r="35" spans="1:3" s="118" customFormat="1" ht="12" customHeight="1" thickBot="1">
      <c r="A35" s="447" t="s">
        <v>277</v>
      </c>
      <c r="B35" s="429" t="s">
        <v>283</v>
      </c>
      <c r="C35" s="310"/>
    </row>
    <row r="36" spans="1:3" s="118" customFormat="1" ht="12" customHeight="1" thickBot="1">
      <c r="A36" s="37" t="s">
        <v>19</v>
      </c>
      <c r="B36" s="21" t="s">
        <v>284</v>
      </c>
      <c r="C36" s="306">
        <f>SUM(C37:C46)</f>
        <v>0</v>
      </c>
    </row>
    <row r="37" spans="1:3" s="118" customFormat="1" ht="12" customHeight="1">
      <c r="A37" s="445" t="s">
        <v>95</v>
      </c>
      <c r="B37" s="427" t="s">
        <v>287</v>
      </c>
      <c r="C37" s="309"/>
    </row>
    <row r="38" spans="1:3" s="118" customFormat="1" ht="12" customHeight="1">
      <c r="A38" s="446" t="s">
        <v>96</v>
      </c>
      <c r="B38" s="428" t="s">
        <v>288</v>
      </c>
      <c r="C38" s="308"/>
    </row>
    <row r="39" spans="1:3" s="118" customFormat="1" ht="12" customHeight="1">
      <c r="A39" s="446" t="s">
        <v>97</v>
      </c>
      <c r="B39" s="428" t="s">
        <v>289</v>
      </c>
      <c r="C39" s="308"/>
    </row>
    <row r="40" spans="1:3" s="118" customFormat="1" ht="12" customHeight="1">
      <c r="A40" s="446" t="s">
        <v>181</v>
      </c>
      <c r="B40" s="428" t="s">
        <v>290</v>
      </c>
      <c r="C40" s="308"/>
    </row>
    <row r="41" spans="1:3" s="118" customFormat="1" ht="12" customHeight="1">
      <c r="A41" s="446" t="s">
        <v>182</v>
      </c>
      <c r="B41" s="428" t="s">
        <v>291</v>
      </c>
      <c r="C41" s="308"/>
    </row>
    <row r="42" spans="1:3" s="118" customFormat="1" ht="12" customHeight="1">
      <c r="A42" s="446" t="s">
        <v>183</v>
      </c>
      <c r="B42" s="428" t="s">
        <v>292</v>
      </c>
      <c r="C42" s="308"/>
    </row>
    <row r="43" spans="1:3" s="118" customFormat="1" ht="12" customHeight="1">
      <c r="A43" s="446" t="s">
        <v>184</v>
      </c>
      <c r="B43" s="428" t="s">
        <v>293</v>
      </c>
      <c r="C43" s="308"/>
    </row>
    <row r="44" spans="1:3" s="118" customFormat="1" ht="12" customHeight="1">
      <c r="A44" s="446" t="s">
        <v>185</v>
      </c>
      <c r="B44" s="428" t="s">
        <v>294</v>
      </c>
      <c r="C44" s="308"/>
    </row>
    <row r="45" spans="1:3" s="118" customFormat="1" ht="12" customHeight="1">
      <c r="A45" s="446" t="s">
        <v>285</v>
      </c>
      <c r="B45" s="428" t="s">
        <v>295</v>
      </c>
      <c r="C45" s="311"/>
    </row>
    <row r="46" spans="1:3" s="118" customFormat="1" ht="12" customHeight="1" thickBot="1">
      <c r="A46" s="447" t="s">
        <v>286</v>
      </c>
      <c r="B46" s="429" t="s">
        <v>296</v>
      </c>
      <c r="C46" s="413"/>
    </row>
    <row r="47" spans="1:3" s="118" customFormat="1" ht="12" customHeight="1" thickBot="1">
      <c r="A47" s="37" t="s">
        <v>20</v>
      </c>
      <c r="B47" s="21" t="s">
        <v>297</v>
      </c>
      <c r="C47" s="306">
        <f>SUM(C48:C52)</f>
        <v>0</v>
      </c>
    </row>
    <row r="48" spans="1:3" s="118" customFormat="1" ht="12" customHeight="1">
      <c r="A48" s="445" t="s">
        <v>98</v>
      </c>
      <c r="B48" s="427" t="s">
        <v>301</v>
      </c>
      <c r="C48" s="464"/>
    </row>
    <row r="49" spans="1:3" s="118" customFormat="1" ht="12" customHeight="1">
      <c r="A49" s="446" t="s">
        <v>99</v>
      </c>
      <c r="B49" s="428" t="s">
        <v>302</v>
      </c>
      <c r="C49" s="311"/>
    </row>
    <row r="50" spans="1:3" s="118" customFormat="1" ht="12" customHeight="1">
      <c r="A50" s="446" t="s">
        <v>298</v>
      </c>
      <c r="B50" s="428" t="s">
        <v>303</v>
      </c>
      <c r="C50" s="311"/>
    </row>
    <row r="51" spans="1:3" s="118" customFormat="1" ht="12" customHeight="1">
      <c r="A51" s="446" t="s">
        <v>299</v>
      </c>
      <c r="B51" s="428" t="s">
        <v>304</v>
      </c>
      <c r="C51" s="311"/>
    </row>
    <row r="52" spans="1:3" s="118" customFormat="1" ht="12" customHeight="1" thickBot="1">
      <c r="A52" s="447" t="s">
        <v>300</v>
      </c>
      <c r="B52" s="429" t="s">
        <v>305</v>
      </c>
      <c r="C52" s="413"/>
    </row>
    <row r="53" spans="1:3" s="118" customFormat="1" ht="12" customHeight="1" thickBot="1">
      <c r="A53" s="37" t="s">
        <v>186</v>
      </c>
      <c r="B53" s="21" t="s">
        <v>306</v>
      </c>
      <c r="C53" s="306">
        <f>SUM(C54:C56)</f>
        <v>0</v>
      </c>
    </row>
    <row r="54" spans="1:3" s="118" customFormat="1" ht="12" customHeight="1">
      <c r="A54" s="445" t="s">
        <v>100</v>
      </c>
      <c r="B54" s="427" t="s">
        <v>307</v>
      </c>
      <c r="C54" s="309"/>
    </row>
    <row r="55" spans="1:3" s="118" customFormat="1" ht="12" customHeight="1">
      <c r="A55" s="446" t="s">
        <v>101</v>
      </c>
      <c r="B55" s="428" t="s">
        <v>478</v>
      </c>
      <c r="C55" s="308"/>
    </row>
    <row r="56" spans="1:3" s="118" customFormat="1" ht="12" customHeight="1">
      <c r="A56" s="446" t="s">
        <v>311</v>
      </c>
      <c r="B56" s="428" t="s">
        <v>309</v>
      </c>
      <c r="C56" s="308"/>
    </row>
    <row r="57" spans="1:3" s="118" customFormat="1" ht="12" customHeight="1" thickBot="1">
      <c r="A57" s="447" t="s">
        <v>312</v>
      </c>
      <c r="B57" s="429" t="s">
        <v>310</v>
      </c>
      <c r="C57" s="310"/>
    </row>
    <row r="58" spans="1:3" s="118" customFormat="1" ht="12" customHeight="1" thickBot="1">
      <c r="A58" s="37" t="s">
        <v>22</v>
      </c>
      <c r="B58" s="301" t="s">
        <v>313</v>
      </c>
      <c r="C58" s="306">
        <f>SUM(C59:C61)</f>
        <v>0</v>
      </c>
    </row>
    <row r="59" spans="1:3" s="118" customFormat="1" ht="12" customHeight="1">
      <c r="A59" s="445" t="s">
        <v>187</v>
      </c>
      <c r="B59" s="427" t="s">
        <v>315</v>
      </c>
      <c r="C59" s="311"/>
    </row>
    <row r="60" spans="1:3" s="118" customFormat="1" ht="12" customHeight="1">
      <c r="A60" s="446" t="s">
        <v>188</v>
      </c>
      <c r="B60" s="428" t="s">
        <v>479</v>
      </c>
      <c r="C60" s="311"/>
    </row>
    <row r="61" spans="1:3" s="118" customFormat="1" ht="12" customHeight="1">
      <c r="A61" s="446" t="s">
        <v>225</v>
      </c>
      <c r="B61" s="428" t="s">
        <v>316</v>
      </c>
      <c r="C61" s="311"/>
    </row>
    <row r="62" spans="1:3" s="118" customFormat="1" ht="12" customHeight="1" thickBot="1">
      <c r="A62" s="447" t="s">
        <v>314</v>
      </c>
      <c r="B62" s="429" t="s">
        <v>317</v>
      </c>
      <c r="C62" s="311"/>
    </row>
    <row r="63" spans="1:3" s="118" customFormat="1" ht="12" customHeight="1" thickBot="1">
      <c r="A63" s="37" t="s">
        <v>23</v>
      </c>
      <c r="B63" s="21" t="s">
        <v>318</v>
      </c>
      <c r="C63" s="312">
        <f>+C8+C15+C22+C29+C36+C47+C53+C58</f>
        <v>0</v>
      </c>
    </row>
    <row r="64" spans="1:3" s="118" customFormat="1" ht="12" customHeight="1" thickBot="1">
      <c r="A64" s="448" t="s">
        <v>459</v>
      </c>
      <c r="B64" s="301" t="s">
        <v>320</v>
      </c>
      <c r="C64" s="306">
        <f>SUM(C65:C67)</f>
        <v>0</v>
      </c>
    </row>
    <row r="65" spans="1:3" s="118" customFormat="1" ht="12" customHeight="1">
      <c r="A65" s="445" t="s">
        <v>353</v>
      </c>
      <c r="B65" s="427" t="s">
        <v>321</v>
      </c>
      <c r="C65" s="311"/>
    </row>
    <row r="66" spans="1:3" s="118" customFormat="1" ht="12" customHeight="1">
      <c r="A66" s="446" t="s">
        <v>362</v>
      </c>
      <c r="B66" s="428" t="s">
        <v>322</v>
      </c>
      <c r="C66" s="311"/>
    </row>
    <row r="67" spans="1:3" s="118" customFormat="1" ht="12" customHeight="1" thickBot="1">
      <c r="A67" s="447" t="s">
        <v>363</v>
      </c>
      <c r="B67" s="431" t="s">
        <v>323</v>
      </c>
      <c r="C67" s="311"/>
    </row>
    <row r="68" spans="1:3" s="118" customFormat="1" ht="12" customHeight="1" thickBot="1">
      <c r="A68" s="448" t="s">
        <v>324</v>
      </c>
      <c r="B68" s="301" t="s">
        <v>325</v>
      </c>
      <c r="C68" s="306">
        <f>SUM(C69:C72)</f>
        <v>0</v>
      </c>
    </row>
    <row r="69" spans="1:3" s="118" customFormat="1" ht="12" customHeight="1">
      <c r="A69" s="445" t="s">
        <v>155</v>
      </c>
      <c r="B69" s="427" t="s">
        <v>326</v>
      </c>
      <c r="C69" s="311"/>
    </row>
    <row r="70" spans="1:3" s="118" customFormat="1" ht="12" customHeight="1">
      <c r="A70" s="446" t="s">
        <v>156</v>
      </c>
      <c r="B70" s="428" t="s">
        <v>327</v>
      </c>
      <c r="C70" s="311"/>
    </row>
    <row r="71" spans="1:3" s="118" customFormat="1" ht="12" customHeight="1">
      <c r="A71" s="446" t="s">
        <v>354</v>
      </c>
      <c r="B71" s="428" t="s">
        <v>328</v>
      </c>
      <c r="C71" s="311"/>
    </row>
    <row r="72" spans="1:3" s="118" customFormat="1" ht="12" customHeight="1" thickBot="1">
      <c r="A72" s="447" t="s">
        <v>355</v>
      </c>
      <c r="B72" s="429" t="s">
        <v>329</v>
      </c>
      <c r="C72" s="311"/>
    </row>
    <row r="73" spans="1:3" s="118" customFormat="1" ht="12" customHeight="1" thickBot="1">
      <c r="A73" s="448" t="s">
        <v>330</v>
      </c>
      <c r="B73" s="301" t="s">
        <v>331</v>
      </c>
      <c r="C73" s="306">
        <f>SUM(C74:C75)</f>
        <v>0</v>
      </c>
    </row>
    <row r="74" spans="1:3" s="118" customFormat="1" ht="12" customHeight="1">
      <c r="A74" s="445" t="s">
        <v>356</v>
      </c>
      <c r="B74" s="427" t="s">
        <v>332</v>
      </c>
      <c r="C74" s="311"/>
    </row>
    <row r="75" spans="1:3" s="118" customFormat="1" ht="12" customHeight="1" thickBot="1">
      <c r="A75" s="447" t="s">
        <v>357</v>
      </c>
      <c r="B75" s="429" t="s">
        <v>333</v>
      </c>
      <c r="C75" s="311"/>
    </row>
    <row r="76" spans="1:3" s="117" customFormat="1" ht="12" customHeight="1" thickBot="1">
      <c r="A76" s="448" t="s">
        <v>334</v>
      </c>
      <c r="B76" s="301" t="s">
        <v>335</v>
      </c>
      <c r="C76" s="306">
        <f>SUM(C77:C79)</f>
        <v>0</v>
      </c>
    </row>
    <row r="77" spans="1:3" s="118" customFormat="1" ht="12" customHeight="1">
      <c r="A77" s="445" t="s">
        <v>358</v>
      </c>
      <c r="B77" s="427" t="s">
        <v>336</v>
      </c>
      <c r="C77" s="311"/>
    </row>
    <row r="78" spans="1:3" s="118" customFormat="1" ht="12" customHeight="1">
      <c r="A78" s="446" t="s">
        <v>359</v>
      </c>
      <c r="B78" s="428" t="s">
        <v>337</v>
      </c>
      <c r="C78" s="311"/>
    </row>
    <row r="79" spans="1:3" s="118" customFormat="1" ht="12" customHeight="1" thickBot="1">
      <c r="A79" s="447" t="s">
        <v>360</v>
      </c>
      <c r="B79" s="429" t="s">
        <v>338</v>
      </c>
      <c r="C79" s="311"/>
    </row>
    <row r="80" spans="1:3" s="118" customFormat="1" ht="12" customHeight="1" thickBot="1">
      <c r="A80" s="448" t="s">
        <v>339</v>
      </c>
      <c r="B80" s="301" t="s">
        <v>361</v>
      </c>
      <c r="C80" s="306">
        <f>SUM(C81:C84)</f>
        <v>0</v>
      </c>
    </row>
    <row r="81" spans="1:3" s="118" customFormat="1" ht="12" customHeight="1">
      <c r="A81" s="449" t="s">
        <v>340</v>
      </c>
      <c r="B81" s="427" t="s">
        <v>341</v>
      </c>
      <c r="C81" s="311"/>
    </row>
    <row r="82" spans="1:3" s="118" customFormat="1" ht="12" customHeight="1">
      <c r="A82" s="450" t="s">
        <v>342</v>
      </c>
      <c r="B82" s="428" t="s">
        <v>343</v>
      </c>
      <c r="C82" s="311"/>
    </row>
    <row r="83" spans="1:3" s="118" customFormat="1" ht="12" customHeight="1">
      <c r="A83" s="450" t="s">
        <v>344</v>
      </c>
      <c r="B83" s="428" t="s">
        <v>345</v>
      </c>
      <c r="C83" s="311"/>
    </row>
    <row r="84" spans="1:3" s="117" customFormat="1" ht="12" customHeight="1" thickBot="1">
      <c r="A84" s="451" t="s">
        <v>346</v>
      </c>
      <c r="B84" s="429" t="s">
        <v>347</v>
      </c>
      <c r="C84" s="311"/>
    </row>
    <row r="85" spans="1:3" s="117" customFormat="1" ht="12" customHeight="1" thickBot="1">
      <c r="A85" s="448" t="s">
        <v>348</v>
      </c>
      <c r="B85" s="301" t="s">
        <v>349</v>
      </c>
      <c r="C85" s="465"/>
    </row>
    <row r="86" spans="1:3" s="117" customFormat="1" ht="12" customHeight="1" thickBot="1">
      <c r="A86" s="448" t="s">
        <v>350</v>
      </c>
      <c r="B86" s="435" t="s">
        <v>351</v>
      </c>
      <c r="C86" s="312">
        <f>+C64+C68+C73+C76+C80+C85</f>
        <v>0</v>
      </c>
    </row>
    <row r="87" spans="1:3" s="117" customFormat="1" ht="12" customHeight="1" thickBot="1">
      <c r="A87" s="452" t="s">
        <v>364</v>
      </c>
      <c r="B87" s="437" t="s">
        <v>470</v>
      </c>
      <c r="C87" s="312">
        <f>+C63+C86</f>
        <v>0</v>
      </c>
    </row>
    <row r="88" spans="1:3" s="118" customFormat="1" ht="15" customHeight="1">
      <c r="A88" s="263"/>
      <c r="B88" s="264"/>
      <c r="C88" s="373"/>
    </row>
    <row r="89" spans="1:3" ht="13.5" thickBot="1">
      <c r="A89" s="453"/>
      <c r="B89" s="265"/>
      <c r="C89" s="374"/>
    </row>
    <row r="90" spans="1:3" s="77" customFormat="1" ht="16.5" customHeight="1" thickBot="1">
      <c r="A90" s="266"/>
      <c r="B90" s="267" t="s">
        <v>57</v>
      </c>
      <c r="C90" s="375"/>
    </row>
    <row r="91" spans="1:3" s="119" customFormat="1" ht="12" customHeight="1" thickBot="1">
      <c r="A91" s="419" t="s">
        <v>15</v>
      </c>
      <c r="B91" s="31" t="s">
        <v>367</v>
      </c>
      <c r="C91" s="305">
        <f>SUM(C92:C96)</f>
        <v>0</v>
      </c>
    </row>
    <row r="92" spans="1:3" ht="12" customHeight="1">
      <c r="A92" s="454" t="s">
        <v>102</v>
      </c>
      <c r="B92" s="10" t="s">
        <v>46</v>
      </c>
      <c r="C92" s="307"/>
    </row>
    <row r="93" spans="1:3" ht="12" customHeight="1">
      <c r="A93" s="446" t="s">
        <v>103</v>
      </c>
      <c r="B93" s="8" t="s">
        <v>189</v>
      </c>
      <c r="C93" s="308"/>
    </row>
    <row r="94" spans="1:3" ht="12" customHeight="1">
      <c r="A94" s="446" t="s">
        <v>104</v>
      </c>
      <c r="B94" s="8" t="s">
        <v>145</v>
      </c>
      <c r="C94" s="310"/>
    </row>
    <row r="95" spans="1:3" ht="12" customHeight="1">
      <c r="A95" s="446" t="s">
        <v>105</v>
      </c>
      <c r="B95" s="11" t="s">
        <v>190</v>
      </c>
      <c r="C95" s="310"/>
    </row>
    <row r="96" spans="1:3" ht="12" customHeight="1">
      <c r="A96" s="446" t="s">
        <v>116</v>
      </c>
      <c r="B96" s="19" t="s">
        <v>191</v>
      </c>
      <c r="C96" s="310"/>
    </row>
    <row r="97" spans="1:3" ht="12" customHeight="1">
      <c r="A97" s="446" t="s">
        <v>106</v>
      </c>
      <c r="B97" s="8" t="s">
        <v>368</v>
      </c>
      <c r="C97" s="310"/>
    </row>
    <row r="98" spans="1:3" ht="12" customHeight="1">
      <c r="A98" s="446" t="s">
        <v>107</v>
      </c>
      <c r="B98" s="172" t="s">
        <v>369</v>
      </c>
      <c r="C98" s="310"/>
    </row>
    <row r="99" spans="1:3" ht="12" customHeight="1">
      <c r="A99" s="446" t="s">
        <v>117</v>
      </c>
      <c r="B99" s="173" t="s">
        <v>370</v>
      </c>
      <c r="C99" s="310"/>
    </row>
    <row r="100" spans="1:3" ht="12" customHeight="1">
      <c r="A100" s="446" t="s">
        <v>118</v>
      </c>
      <c r="B100" s="173" t="s">
        <v>371</v>
      </c>
      <c r="C100" s="310"/>
    </row>
    <row r="101" spans="1:3" ht="12" customHeight="1">
      <c r="A101" s="446" t="s">
        <v>119</v>
      </c>
      <c r="B101" s="172" t="s">
        <v>372</v>
      </c>
      <c r="C101" s="310"/>
    </row>
    <row r="102" spans="1:3" ht="12" customHeight="1">
      <c r="A102" s="446" t="s">
        <v>120</v>
      </c>
      <c r="B102" s="172" t="s">
        <v>373</v>
      </c>
      <c r="C102" s="310"/>
    </row>
    <row r="103" spans="1:3" ht="12" customHeight="1">
      <c r="A103" s="446" t="s">
        <v>122</v>
      </c>
      <c r="B103" s="173" t="s">
        <v>374</v>
      </c>
      <c r="C103" s="310"/>
    </row>
    <row r="104" spans="1:3" ht="12" customHeight="1">
      <c r="A104" s="455" t="s">
        <v>192</v>
      </c>
      <c r="B104" s="174" t="s">
        <v>375</v>
      </c>
      <c r="C104" s="310"/>
    </row>
    <row r="105" spans="1:3" ht="12" customHeight="1">
      <c r="A105" s="446" t="s">
        <v>365</v>
      </c>
      <c r="B105" s="174" t="s">
        <v>376</v>
      </c>
      <c r="C105" s="310"/>
    </row>
    <row r="106" spans="1:3" ht="12" customHeight="1" thickBot="1">
      <c r="A106" s="456" t="s">
        <v>366</v>
      </c>
      <c r="B106" s="175" t="s">
        <v>377</v>
      </c>
      <c r="C106" s="314"/>
    </row>
    <row r="107" spans="1:3" ht="12" customHeight="1" thickBot="1">
      <c r="A107" s="37" t="s">
        <v>16</v>
      </c>
      <c r="B107" s="30" t="s">
        <v>378</v>
      </c>
      <c r="C107" s="306">
        <f>+C108+C110+C112</f>
        <v>0</v>
      </c>
    </row>
    <row r="108" spans="1:3" ht="12" customHeight="1">
      <c r="A108" s="445" t="s">
        <v>108</v>
      </c>
      <c r="B108" s="8" t="s">
        <v>223</v>
      </c>
      <c r="C108" s="309"/>
    </row>
    <row r="109" spans="1:3" ht="12" customHeight="1">
      <c r="A109" s="445" t="s">
        <v>109</v>
      </c>
      <c r="B109" s="12" t="s">
        <v>382</v>
      </c>
      <c r="C109" s="309"/>
    </row>
    <row r="110" spans="1:3" ht="12" customHeight="1">
      <c r="A110" s="445" t="s">
        <v>110</v>
      </c>
      <c r="B110" s="12" t="s">
        <v>193</v>
      </c>
      <c r="C110" s="308"/>
    </row>
    <row r="111" spans="1:3" ht="12" customHeight="1">
      <c r="A111" s="445" t="s">
        <v>111</v>
      </c>
      <c r="B111" s="12" t="s">
        <v>383</v>
      </c>
      <c r="C111" s="273"/>
    </row>
    <row r="112" spans="1:3" ht="12" customHeight="1">
      <c r="A112" s="445" t="s">
        <v>112</v>
      </c>
      <c r="B112" s="303" t="s">
        <v>226</v>
      </c>
      <c r="C112" s="273"/>
    </row>
    <row r="113" spans="1:3" ht="12" customHeight="1">
      <c r="A113" s="445" t="s">
        <v>121</v>
      </c>
      <c r="B113" s="302" t="s">
        <v>480</v>
      </c>
      <c r="C113" s="273"/>
    </row>
    <row r="114" spans="1:3" ht="12" customHeight="1">
      <c r="A114" s="445" t="s">
        <v>123</v>
      </c>
      <c r="B114" s="423" t="s">
        <v>388</v>
      </c>
      <c r="C114" s="273"/>
    </row>
    <row r="115" spans="1:3" ht="12" customHeight="1">
      <c r="A115" s="445" t="s">
        <v>194</v>
      </c>
      <c r="B115" s="173" t="s">
        <v>371</v>
      </c>
      <c r="C115" s="273"/>
    </row>
    <row r="116" spans="1:3" ht="12" customHeight="1">
      <c r="A116" s="445" t="s">
        <v>195</v>
      </c>
      <c r="B116" s="173" t="s">
        <v>387</v>
      </c>
      <c r="C116" s="273"/>
    </row>
    <row r="117" spans="1:3" ht="12" customHeight="1">
      <c r="A117" s="445" t="s">
        <v>196</v>
      </c>
      <c r="B117" s="173" t="s">
        <v>386</v>
      </c>
      <c r="C117" s="273"/>
    </row>
    <row r="118" spans="1:3" ht="12" customHeight="1">
      <c r="A118" s="445" t="s">
        <v>379</v>
      </c>
      <c r="B118" s="173" t="s">
        <v>374</v>
      </c>
      <c r="C118" s="273"/>
    </row>
    <row r="119" spans="1:3" ht="12" customHeight="1">
      <c r="A119" s="445" t="s">
        <v>380</v>
      </c>
      <c r="B119" s="173" t="s">
        <v>385</v>
      </c>
      <c r="C119" s="273"/>
    </row>
    <row r="120" spans="1:3" ht="12" customHeight="1" thickBot="1">
      <c r="A120" s="455" t="s">
        <v>381</v>
      </c>
      <c r="B120" s="173" t="s">
        <v>384</v>
      </c>
      <c r="C120" s="275"/>
    </row>
    <row r="121" spans="1:3" ht="12" customHeight="1" thickBot="1">
      <c r="A121" s="37" t="s">
        <v>17</v>
      </c>
      <c r="B121" s="154" t="s">
        <v>389</v>
      </c>
      <c r="C121" s="306">
        <f>+C122+C123</f>
        <v>0</v>
      </c>
    </row>
    <row r="122" spans="1:3" ht="12" customHeight="1">
      <c r="A122" s="445" t="s">
        <v>91</v>
      </c>
      <c r="B122" s="9" t="s">
        <v>58</v>
      </c>
      <c r="C122" s="309"/>
    </row>
    <row r="123" spans="1:3" ht="12" customHeight="1" thickBot="1">
      <c r="A123" s="447" t="s">
        <v>92</v>
      </c>
      <c r="B123" s="12" t="s">
        <v>59</v>
      </c>
      <c r="C123" s="310"/>
    </row>
    <row r="124" spans="1:3" ht="12" customHeight="1" thickBot="1">
      <c r="A124" s="37" t="s">
        <v>18</v>
      </c>
      <c r="B124" s="154" t="s">
        <v>390</v>
      </c>
      <c r="C124" s="306">
        <f>+C91+C107+C121</f>
        <v>0</v>
      </c>
    </row>
    <row r="125" spans="1:3" ht="12" customHeight="1" thickBot="1">
      <c r="A125" s="37" t="s">
        <v>19</v>
      </c>
      <c r="B125" s="154" t="s">
        <v>391</v>
      </c>
      <c r="C125" s="306">
        <f>+C126+C127+C128</f>
        <v>0</v>
      </c>
    </row>
    <row r="126" spans="1:3" s="119" customFormat="1" ht="12" customHeight="1">
      <c r="A126" s="445" t="s">
        <v>95</v>
      </c>
      <c r="B126" s="9" t="s">
        <v>392</v>
      </c>
      <c r="C126" s="273"/>
    </row>
    <row r="127" spans="1:3" ht="12" customHeight="1">
      <c r="A127" s="445" t="s">
        <v>96</v>
      </c>
      <c r="B127" s="9" t="s">
        <v>393</v>
      </c>
      <c r="C127" s="273"/>
    </row>
    <row r="128" spans="1:3" ht="12" customHeight="1" thickBot="1">
      <c r="A128" s="455" t="s">
        <v>97</v>
      </c>
      <c r="B128" s="7" t="s">
        <v>394</v>
      </c>
      <c r="C128" s="273"/>
    </row>
    <row r="129" spans="1:3" ht="12" customHeight="1" thickBot="1">
      <c r="A129" s="37" t="s">
        <v>20</v>
      </c>
      <c r="B129" s="154" t="s">
        <v>458</v>
      </c>
      <c r="C129" s="306">
        <f>+C130+C131+C132+C133</f>
        <v>0</v>
      </c>
    </row>
    <row r="130" spans="1:3" ht="12" customHeight="1">
      <c r="A130" s="445" t="s">
        <v>98</v>
      </c>
      <c r="B130" s="9" t="s">
        <v>395</v>
      </c>
      <c r="C130" s="273"/>
    </row>
    <row r="131" spans="1:3" ht="12" customHeight="1">
      <c r="A131" s="445" t="s">
        <v>99</v>
      </c>
      <c r="B131" s="9" t="s">
        <v>396</v>
      </c>
      <c r="C131" s="273"/>
    </row>
    <row r="132" spans="1:3" ht="12" customHeight="1">
      <c r="A132" s="445" t="s">
        <v>298</v>
      </c>
      <c r="B132" s="9" t="s">
        <v>397</v>
      </c>
      <c r="C132" s="273"/>
    </row>
    <row r="133" spans="1:3" s="119" customFormat="1" ht="12" customHeight="1" thickBot="1">
      <c r="A133" s="455" t="s">
        <v>299</v>
      </c>
      <c r="B133" s="7" t="s">
        <v>398</v>
      </c>
      <c r="C133" s="273"/>
    </row>
    <row r="134" spans="1:11" ht="12" customHeight="1" thickBot="1">
      <c r="A134" s="37" t="s">
        <v>21</v>
      </c>
      <c r="B134" s="154" t="s">
        <v>399</v>
      </c>
      <c r="C134" s="312">
        <f>+C135+C136+C137+C138</f>
        <v>0</v>
      </c>
      <c r="K134" s="271"/>
    </row>
    <row r="135" spans="1:3" ht="12.75">
      <c r="A135" s="445" t="s">
        <v>100</v>
      </c>
      <c r="B135" s="9" t="s">
        <v>400</v>
      </c>
      <c r="C135" s="273"/>
    </row>
    <row r="136" spans="1:3" ht="12" customHeight="1">
      <c r="A136" s="445" t="s">
        <v>101</v>
      </c>
      <c r="B136" s="9" t="s">
        <v>410</v>
      </c>
      <c r="C136" s="273"/>
    </row>
    <row r="137" spans="1:3" s="119" customFormat="1" ht="12" customHeight="1">
      <c r="A137" s="445" t="s">
        <v>311</v>
      </c>
      <c r="B137" s="9" t="s">
        <v>401</v>
      </c>
      <c r="C137" s="273"/>
    </row>
    <row r="138" spans="1:3" s="119" customFormat="1" ht="12" customHeight="1" thickBot="1">
      <c r="A138" s="455" t="s">
        <v>312</v>
      </c>
      <c r="B138" s="7" t="s">
        <v>402</v>
      </c>
      <c r="C138" s="273"/>
    </row>
    <row r="139" spans="1:3" s="119" customFormat="1" ht="12" customHeight="1" thickBot="1">
      <c r="A139" s="37" t="s">
        <v>22</v>
      </c>
      <c r="B139" s="154" t="s">
        <v>403</v>
      </c>
      <c r="C139" s="315">
        <f>+C140+C141+C142+C143</f>
        <v>0</v>
      </c>
    </row>
    <row r="140" spans="1:3" s="119" customFormat="1" ht="12" customHeight="1">
      <c r="A140" s="445" t="s">
        <v>187</v>
      </c>
      <c r="B140" s="9" t="s">
        <v>404</v>
      </c>
      <c r="C140" s="273"/>
    </row>
    <row r="141" spans="1:3" s="119" customFormat="1" ht="12" customHeight="1">
      <c r="A141" s="445" t="s">
        <v>188</v>
      </c>
      <c r="B141" s="9" t="s">
        <v>405</v>
      </c>
      <c r="C141" s="273"/>
    </row>
    <row r="142" spans="1:3" s="119" customFormat="1" ht="12" customHeight="1">
      <c r="A142" s="445" t="s">
        <v>225</v>
      </c>
      <c r="B142" s="9" t="s">
        <v>406</v>
      </c>
      <c r="C142" s="273"/>
    </row>
    <row r="143" spans="1:3" ht="12.75" customHeight="1" thickBot="1">
      <c r="A143" s="445" t="s">
        <v>314</v>
      </c>
      <c r="B143" s="9" t="s">
        <v>407</v>
      </c>
      <c r="C143" s="273"/>
    </row>
    <row r="144" spans="1:3" ht="12" customHeight="1" thickBot="1">
      <c r="A144" s="37" t="s">
        <v>23</v>
      </c>
      <c r="B144" s="154" t="s">
        <v>408</v>
      </c>
      <c r="C144" s="439">
        <f>+C125+C129+C134+C139</f>
        <v>0</v>
      </c>
    </row>
    <row r="145" spans="1:3" ht="15" customHeight="1" thickBot="1">
      <c r="A145" s="457" t="s">
        <v>24</v>
      </c>
      <c r="B145" s="389" t="s">
        <v>409</v>
      </c>
      <c r="C145" s="439">
        <f>+C124+C144</f>
        <v>0</v>
      </c>
    </row>
    <row r="146" spans="1:3" ht="13.5" thickBot="1">
      <c r="A146" s="397"/>
      <c r="B146" s="398"/>
      <c r="C146" s="399"/>
    </row>
    <row r="147" spans="1:3" ht="15" customHeight="1" thickBot="1">
      <c r="A147" s="268" t="s">
        <v>213</v>
      </c>
      <c r="B147" s="269"/>
      <c r="C147" s="151"/>
    </row>
    <row r="148" spans="1:3" ht="14.25" customHeight="1" thickBot="1">
      <c r="A148" s="268" t="s">
        <v>214</v>
      </c>
      <c r="B148" s="269"/>
      <c r="C14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00" customWidth="1"/>
    <col min="2" max="2" width="72.00390625" style="401" customWidth="1"/>
    <col min="3" max="3" width="25.00390625" style="402" customWidth="1"/>
    <col min="4" max="16384" width="9.375" style="3" customWidth="1"/>
  </cols>
  <sheetData>
    <row r="1" spans="1:3" s="2" customFormat="1" ht="16.5" customHeight="1" thickBot="1">
      <c r="A1" s="255"/>
      <c r="B1" s="256"/>
      <c r="C1" s="270" t="s">
        <v>553</v>
      </c>
    </row>
    <row r="2" spans="1:3" s="115" customFormat="1" ht="21" customHeight="1">
      <c r="A2" s="417" t="s">
        <v>63</v>
      </c>
      <c r="B2" s="366" t="s">
        <v>219</v>
      </c>
      <c r="C2" s="368" t="s">
        <v>51</v>
      </c>
    </row>
    <row r="3" spans="1:3" s="115" customFormat="1" ht="16.5" thickBot="1">
      <c r="A3" s="257" t="s">
        <v>211</v>
      </c>
      <c r="B3" s="367" t="s">
        <v>482</v>
      </c>
      <c r="C3" s="369">
        <v>3</v>
      </c>
    </row>
    <row r="4" spans="1:3" s="116" customFormat="1" ht="15.75" customHeight="1" thickBot="1">
      <c r="A4" s="258"/>
      <c r="B4" s="258"/>
      <c r="C4" s="259" t="s">
        <v>52</v>
      </c>
    </row>
    <row r="5" spans="1:3" ht="13.5" thickBot="1">
      <c r="A5" s="418" t="s">
        <v>212</v>
      </c>
      <c r="B5" s="260" t="s">
        <v>53</v>
      </c>
      <c r="C5" s="370" t="s">
        <v>54</v>
      </c>
    </row>
    <row r="6" spans="1:3" s="77" customFormat="1" ht="12.75" customHeight="1" thickBot="1">
      <c r="A6" s="225">
        <v>1</v>
      </c>
      <c r="B6" s="226">
        <v>2</v>
      </c>
      <c r="C6" s="227">
        <v>3</v>
      </c>
    </row>
    <row r="7" spans="1:3" s="77" customFormat="1" ht="15.75" customHeight="1" thickBot="1">
      <c r="A7" s="261"/>
      <c r="B7" s="262" t="s">
        <v>55</v>
      </c>
      <c r="C7" s="371"/>
    </row>
    <row r="8" spans="1:3" s="77" customFormat="1" ht="12" customHeight="1" thickBot="1">
      <c r="A8" s="37" t="s">
        <v>15</v>
      </c>
      <c r="B8" s="21" t="s">
        <v>254</v>
      </c>
      <c r="C8" s="306">
        <f>+C9+C10+C11+C12+C13+C14</f>
        <v>0</v>
      </c>
    </row>
    <row r="9" spans="1:3" s="117" customFormat="1" ht="12" customHeight="1">
      <c r="A9" s="445" t="s">
        <v>102</v>
      </c>
      <c r="B9" s="427" t="s">
        <v>255</v>
      </c>
      <c r="C9" s="309"/>
    </row>
    <row r="10" spans="1:3" s="118" customFormat="1" ht="12" customHeight="1">
      <c r="A10" s="446" t="s">
        <v>103</v>
      </c>
      <c r="B10" s="428" t="s">
        <v>256</v>
      </c>
      <c r="C10" s="308"/>
    </row>
    <row r="11" spans="1:3" s="118" customFormat="1" ht="12" customHeight="1">
      <c r="A11" s="446" t="s">
        <v>104</v>
      </c>
      <c r="B11" s="428" t="s">
        <v>257</v>
      </c>
      <c r="C11" s="308"/>
    </row>
    <row r="12" spans="1:3" s="118" customFormat="1" ht="12" customHeight="1">
      <c r="A12" s="446" t="s">
        <v>105</v>
      </c>
      <c r="B12" s="428" t="s">
        <v>258</v>
      </c>
      <c r="C12" s="308"/>
    </row>
    <row r="13" spans="1:3" s="118" customFormat="1" ht="12" customHeight="1">
      <c r="A13" s="446" t="s">
        <v>154</v>
      </c>
      <c r="B13" s="428" t="s">
        <v>259</v>
      </c>
      <c r="C13" s="462"/>
    </row>
    <row r="14" spans="1:3" s="117" customFormat="1" ht="12" customHeight="1" thickBot="1">
      <c r="A14" s="447" t="s">
        <v>106</v>
      </c>
      <c r="B14" s="429" t="s">
        <v>260</v>
      </c>
      <c r="C14" s="463"/>
    </row>
    <row r="15" spans="1:3" s="117" customFormat="1" ht="12" customHeight="1" thickBot="1">
      <c r="A15" s="37" t="s">
        <v>16</v>
      </c>
      <c r="B15" s="301" t="s">
        <v>261</v>
      </c>
      <c r="C15" s="306">
        <f>+C16+C17+C18+C19+C20</f>
        <v>0</v>
      </c>
    </row>
    <row r="16" spans="1:3" s="117" customFormat="1" ht="12" customHeight="1">
      <c r="A16" s="445" t="s">
        <v>108</v>
      </c>
      <c r="B16" s="427" t="s">
        <v>262</v>
      </c>
      <c r="C16" s="309"/>
    </row>
    <row r="17" spans="1:3" s="117" customFormat="1" ht="12" customHeight="1">
      <c r="A17" s="446" t="s">
        <v>109</v>
      </c>
      <c r="B17" s="428" t="s">
        <v>263</v>
      </c>
      <c r="C17" s="308"/>
    </row>
    <row r="18" spans="1:3" s="117" customFormat="1" ht="12" customHeight="1">
      <c r="A18" s="446" t="s">
        <v>110</v>
      </c>
      <c r="B18" s="428" t="s">
        <v>474</v>
      </c>
      <c r="C18" s="308"/>
    </row>
    <row r="19" spans="1:3" s="117" customFormat="1" ht="12" customHeight="1">
      <c r="A19" s="446" t="s">
        <v>111</v>
      </c>
      <c r="B19" s="428" t="s">
        <v>475</v>
      </c>
      <c r="C19" s="308"/>
    </row>
    <row r="20" spans="1:3" s="117" customFormat="1" ht="12" customHeight="1">
      <c r="A20" s="446" t="s">
        <v>112</v>
      </c>
      <c r="B20" s="428" t="s">
        <v>264</v>
      </c>
      <c r="C20" s="308"/>
    </row>
    <row r="21" spans="1:3" s="118" customFormat="1" ht="12" customHeight="1" thickBot="1">
      <c r="A21" s="447" t="s">
        <v>121</v>
      </c>
      <c r="B21" s="429" t="s">
        <v>265</v>
      </c>
      <c r="C21" s="310"/>
    </row>
    <row r="22" spans="1:3" s="118" customFormat="1" ht="12" customHeight="1" thickBot="1">
      <c r="A22" s="37" t="s">
        <v>17</v>
      </c>
      <c r="B22" s="21" t="s">
        <v>266</v>
      </c>
      <c r="C22" s="306">
        <f>+C23+C24+C25+C26+C27</f>
        <v>0</v>
      </c>
    </row>
    <row r="23" spans="1:3" s="118" customFormat="1" ht="12" customHeight="1">
      <c r="A23" s="445" t="s">
        <v>91</v>
      </c>
      <c r="B23" s="427" t="s">
        <v>267</v>
      </c>
      <c r="C23" s="309"/>
    </row>
    <row r="24" spans="1:3" s="117" customFormat="1" ht="12" customHeight="1">
      <c r="A24" s="446" t="s">
        <v>92</v>
      </c>
      <c r="B24" s="428" t="s">
        <v>268</v>
      </c>
      <c r="C24" s="308"/>
    </row>
    <row r="25" spans="1:3" s="118" customFormat="1" ht="12" customHeight="1">
      <c r="A25" s="446" t="s">
        <v>93</v>
      </c>
      <c r="B25" s="428" t="s">
        <v>476</v>
      </c>
      <c r="C25" s="308"/>
    </row>
    <row r="26" spans="1:3" s="118" customFormat="1" ht="12" customHeight="1">
      <c r="A26" s="446" t="s">
        <v>94</v>
      </c>
      <c r="B26" s="428" t="s">
        <v>477</v>
      </c>
      <c r="C26" s="308"/>
    </row>
    <row r="27" spans="1:3" s="118" customFormat="1" ht="12" customHeight="1">
      <c r="A27" s="446" t="s">
        <v>177</v>
      </c>
      <c r="B27" s="428" t="s">
        <v>269</v>
      </c>
      <c r="C27" s="308"/>
    </row>
    <row r="28" spans="1:3" s="118" customFormat="1" ht="12" customHeight="1" thickBot="1">
      <c r="A28" s="447" t="s">
        <v>178</v>
      </c>
      <c r="B28" s="429" t="s">
        <v>270</v>
      </c>
      <c r="C28" s="310"/>
    </row>
    <row r="29" spans="1:3" s="118" customFormat="1" ht="12" customHeight="1" thickBot="1">
      <c r="A29" s="37" t="s">
        <v>179</v>
      </c>
      <c r="B29" s="21" t="s">
        <v>271</v>
      </c>
      <c r="C29" s="312">
        <f>+C30+C33+C34+C35</f>
        <v>0</v>
      </c>
    </row>
    <row r="30" spans="1:3" s="118" customFormat="1" ht="12" customHeight="1">
      <c r="A30" s="445" t="s">
        <v>272</v>
      </c>
      <c r="B30" s="427" t="s">
        <v>278</v>
      </c>
      <c r="C30" s="422">
        <f>+C31+C32</f>
        <v>0</v>
      </c>
    </row>
    <row r="31" spans="1:3" s="118" customFormat="1" ht="12" customHeight="1">
      <c r="A31" s="446" t="s">
        <v>273</v>
      </c>
      <c r="B31" s="428" t="s">
        <v>279</v>
      </c>
      <c r="C31" s="308"/>
    </row>
    <row r="32" spans="1:3" s="118" customFormat="1" ht="12" customHeight="1">
      <c r="A32" s="446" t="s">
        <v>274</v>
      </c>
      <c r="B32" s="428" t="s">
        <v>280</v>
      </c>
      <c r="C32" s="308"/>
    </row>
    <row r="33" spans="1:3" s="118" customFormat="1" ht="12" customHeight="1">
      <c r="A33" s="446" t="s">
        <v>275</v>
      </c>
      <c r="B33" s="428" t="s">
        <v>281</v>
      </c>
      <c r="C33" s="308"/>
    </row>
    <row r="34" spans="1:3" s="118" customFormat="1" ht="12" customHeight="1">
      <c r="A34" s="446" t="s">
        <v>276</v>
      </c>
      <c r="B34" s="428" t="s">
        <v>282</v>
      </c>
      <c r="C34" s="308"/>
    </row>
    <row r="35" spans="1:3" s="118" customFormat="1" ht="12" customHeight="1" thickBot="1">
      <c r="A35" s="447" t="s">
        <v>277</v>
      </c>
      <c r="B35" s="429" t="s">
        <v>283</v>
      </c>
      <c r="C35" s="310"/>
    </row>
    <row r="36" spans="1:3" s="118" customFormat="1" ht="12" customHeight="1" thickBot="1">
      <c r="A36" s="37" t="s">
        <v>19</v>
      </c>
      <c r="B36" s="21" t="s">
        <v>284</v>
      </c>
      <c r="C36" s="306">
        <f>SUM(C37:C46)</f>
        <v>0</v>
      </c>
    </row>
    <row r="37" spans="1:3" s="118" customFormat="1" ht="12" customHeight="1">
      <c r="A37" s="445" t="s">
        <v>95</v>
      </c>
      <c r="B37" s="427" t="s">
        <v>287</v>
      </c>
      <c r="C37" s="309"/>
    </row>
    <row r="38" spans="1:3" s="118" customFormat="1" ht="12" customHeight="1">
      <c r="A38" s="446" t="s">
        <v>96</v>
      </c>
      <c r="B38" s="428" t="s">
        <v>288</v>
      </c>
      <c r="C38" s="308"/>
    </row>
    <row r="39" spans="1:3" s="118" customFormat="1" ht="12" customHeight="1">
      <c r="A39" s="446" t="s">
        <v>97</v>
      </c>
      <c r="B39" s="428" t="s">
        <v>289</v>
      </c>
      <c r="C39" s="308"/>
    </row>
    <row r="40" spans="1:3" s="118" customFormat="1" ht="12" customHeight="1">
      <c r="A40" s="446" t="s">
        <v>181</v>
      </c>
      <c r="B40" s="428" t="s">
        <v>290</v>
      </c>
      <c r="C40" s="308"/>
    </row>
    <row r="41" spans="1:3" s="118" customFormat="1" ht="12" customHeight="1">
      <c r="A41" s="446" t="s">
        <v>182</v>
      </c>
      <c r="B41" s="428" t="s">
        <v>291</v>
      </c>
      <c r="C41" s="308"/>
    </row>
    <row r="42" spans="1:3" s="118" customFormat="1" ht="12" customHeight="1">
      <c r="A42" s="446" t="s">
        <v>183</v>
      </c>
      <c r="B42" s="428" t="s">
        <v>292</v>
      </c>
      <c r="C42" s="308"/>
    </row>
    <row r="43" spans="1:3" s="118" customFormat="1" ht="12" customHeight="1">
      <c r="A43" s="446" t="s">
        <v>184</v>
      </c>
      <c r="B43" s="428" t="s">
        <v>293</v>
      </c>
      <c r="C43" s="308"/>
    </row>
    <row r="44" spans="1:3" s="118" customFormat="1" ht="12" customHeight="1">
      <c r="A44" s="446" t="s">
        <v>185</v>
      </c>
      <c r="B44" s="428" t="s">
        <v>294</v>
      </c>
      <c r="C44" s="308"/>
    </row>
    <row r="45" spans="1:3" s="118" customFormat="1" ht="12" customHeight="1">
      <c r="A45" s="446" t="s">
        <v>285</v>
      </c>
      <c r="B45" s="428" t="s">
        <v>295</v>
      </c>
      <c r="C45" s="311"/>
    </row>
    <row r="46" spans="1:3" s="118" customFormat="1" ht="12" customHeight="1" thickBot="1">
      <c r="A46" s="447" t="s">
        <v>286</v>
      </c>
      <c r="B46" s="429" t="s">
        <v>296</v>
      </c>
      <c r="C46" s="413"/>
    </row>
    <row r="47" spans="1:3" s="118" customFormat="1" ht="12" customHeight="1" thickBot="1">
      <c r="A47" s="37" t="s">
        <v>20</v>
      </c>
      <c r="B47" s="21" t="s">
        <v>297</v>
      </c>
      <c r="C47" s="306">
        <f>SUM(C48:C52)</f>
        <v>0</v>
      </c>
    </row>
    <row r="48" spans="1:3" s="118" customFormat="1" ht="12" customHeight="1">
      <c r="A48" s="445" t="s">
        <v>98</v>
      </c>
      <c r="B48" s="427" t="s">
        <v>301</v>
      </c>
      <c r="C48" s="464"/>
    </row>
    <row r="49" spans="1:3" s="118" customFormat="1" ht="12" customHeight="1">
      <c r="A49" s="446" t="s">
        <v>99</v>
      </c>
      <c r="B49" s="428" t="s">
        <v>302</v>
      </c>
      <c r="C49" s="311"/>
    </row>
    <row r="50" spans="1:3" s="118" customFormat="1" ht="12" customHeight="1">
      <c r="A50" s="446" t="s">
        <v>298</v>
      </c>
      <c r="B50" s="428" t="s">
        <v>303</v>
      </c>
      <c r="C50" s="311"/>
    </row>
    <row r="51" spans="1:3" s="118" customFormat="1" ht="12" customHeight="1">
      <c r="A51" s="446" t="s">
        <v>299</v>
      </c>
      <c r="B51" s="428" t="s">
        <v>304</v>
      </c>
      <c r="C51" s="311"/>
    </row>
    <row r="52" spans="1:3" s="118" customFormat="1" ht="12" customHeight="1" thickBot="1">
      <c r="A52" s="447" t="s">
        <v>300</v>
      </c>
      <c r="B52" s="429" t="s">
        <v>305</v>
      </c>
      <c r="C52" s="413"/>
    </row>
    <row r="53" spans="1:3" s="118" customFormat="1" ht="12" customHeight="1" thickBot="1">
      <c r="A53" s="37" t="s">
        <v>186</v>
      </c>
      <c r="B53" s="21" t="s">
        <v>306</v>
      </c>
      <c r="C53" s="306">
        <f>SUM(C54:C56)</f>
        <v>0</v>
      </c>
    </row>
    <row r="54" spans="1:3" s="118" customFormat="1" ht="12" customHeight="1">
      <c r="A54" s="445" t="s">
        <v>100</v>
      </c>
      <c r="B54" s="427" t="s">
        <v>307</v>
      </c>
      <c r="C54" s="309"/>
    </row>
    <row r="55" spans="1:3" s="118" customFormat="1" ht="12" customHeight="1">
      <c r="A55" s="446" t="s">
        <v>101</v>
      </c>
      <c r="B55" s="428" t="s">
        <v>478</v>
      </c>
      <c r="C55" s="308"/>
    </row>
    <row r="56" spans="1:3" s="118" customFormat="1" ht="12" customHeight="1">
      <c r="A56" s="446" t="s">
        <v>311</v>
      </c>
      <c r="B56" s="428" t="s">
        <v>309</v>
      </c>
      <c r="C56" s="308"/>
    </row>
    <row r="57" spans="1:3" s="118" customFormat="1" ht="12" customHeight="1" thickBot="1">
      <c r="A57" s="447" t="s">
        <v>312</v>
      </c>
      <c r="B57" s="429" t="s">
        <v>310</v>
      </c>
      <c r="C57" s="310"/>
    </row>
    <row r="58" spans="1:3" s="118" customFormat="1" ht="12" customHeight="1" thickBot="1">
      <c r="A58" s="37" t="s">
        <v>22</v>
      </c>
      <c r="B58" s="301" t="s">
        <v>313</v>
      </c>
      <c r="C58" s="306">
        <f>SUM(C59:C61)</f>
        <v>0</v>
      </c>
    </row>
    <row r="59" spans="1:3" s="118" customFormat="1" ht="12" customHeight="1">
      <c r="A59" s="445" t="s">
        <v>187</v>
      </c>
      <c r="B59" s="427" t="s">
        <v>315</v>
      </c>
      <c r="C59" s="311"/>
    </row>
    <row r="60" spans="1:3" s="118" customFormat="1" ht="12" customHeight="1">
      <c r="A60" s="446" t="s">
        <v>188</v>
      </c>
      <c r="B60" s="428" t="s">
        <v>479</v>
      </c>
      <c r="C60" s="311"/>
    </row>
    <row r="61" spans="1:3" s="118" customFormat="1" ht="12" customHeight="1">
      <c r="A61" s="446" t="s">
        <v>225</v>
      </c>
      <c r="B61" s="428" t="s">
        <v>316</v>
      </c>
      <c r="C61" s="311"/>
    </row>
    <row r="62" spans="1:3" s="118" customFormat="1" ht="12" customHeight="1" thickBot="1">
      <c r="A62" s="447" t="s">
        <v>314</v>
      </c>
      <c r="B62" s="429" t="s">
        <v>317</v>
      </c>
      <c r="C62" s="311"/>
    </row>
    <row r="63" spans="1:3" s="118" customFormat="1" ht="12" customHeight="1" thickBot="1">
      <c r="A63" s="37" t="s">
        <v>23</v>
      </c>
      <c r="B63" s="21" t="s">
        <v>318</v>
      </c>
      <c r="C63" s="312">
        <f>+C8+C15+C22+C29+C36+C47+C53+C58</f>
        <v>0</v>
      </c>
    </row>
    <row r="64" spans="1:3" s="118" customFormat="1" ht="12" customHeight="1" thickBot="1">
      <c r="A64" s="448" t="s">
        <v>459</v>
      </c>
      <c r="B64" s="301" t="s">
        <v>320</v>
      </c>
      <c r="C64" s="306">
        <f>SUM(C65:C67)</f>
        <v>0</v>
      </c>
    </row>
    <row r="65" spans="1:3" s="118" customFormat="1" ht="12" customHeight="1">
      <c r="A65" s="445" t="s">
        <v>353</v>
      </c>
      <c r="B65" s="427" t="s">
        <v>321</v>
      </c>
      <c r="C65" s="311"/>
    </row>
    <row r="66" spans="1:3" s="118" customFormat="1" ht="12" customHeight="1">
      <c r="A66" s="446" t="s">
        <v>362</v>
      </c>
      <c r="B66" s="428" t="s">
        <v>322</v>
      </c>
      <c r="C66" s="311"/>
    </row>
    <row r="67" spans="1:3" s="118" customFormat="1" ht="12" customHeight="1" thickBot="1">
      <c r="A67" s="447" t="s">
        <v>363</v>
      </c>
      <c r="B67" s="431" t="s">
        <v>323</v>
      </c>
      <c r="C67" s="311"/>
    </row>
    <row r="68" spans="1:3" s="118" customFormat="1" ht="12" customHeight="1" thickBot="1">
      <c r="A68" s="448" t="s">
        <v>324</v>
      </c>
      <c r="B68" s="301" t="s">
        <v>325</v>
      </c>
      <c r="C68" s="306">
        <f>SUM(C69:C72)</f>
        <v>0</v>
      </c>
    </row>
    <row r="69" spans="1:3" s="118" customFormat="1" ht="12" customHeight="1">
      <c r="A69" s="445" t="s">
        <v>155</v>
      </c>
      <c r="B69" s="427" t="s">
        <v>326</v>
      </c>
      <c r="C69" s="311"/>
    </row>
    <row r="70" spans="1:3" s="118" customFormat="1" ht="12" customHeight="1">
      <c r="A70" s="446" t="s">
        <v>156</v>
      </c>
      <c r="B70" s="428" t="s">
        <v>327</v>
      </c>
      <c r="C70" s="311"/>
    </row>
    <row r="71" spans="1:3" s="118" customFormat="1" ht="12" customHeight="1">
      <c r="A71" s="446" t="s">
        <v>354</v>
      </c>
      <c r="B71" s="428" t="s">
        <v>328</v>
      </c>
      <c r="C71" s="311"/>
    </row>
    <row r="72" spans="1:3" s="118" customFormat="1" ht="12" customHeight="1" thickBot="1">
      <c r="A72" s="447" t="s">
        <v>355</v>
      </c>
      <c r="B72" s="429" t="s">
        <v>329</v>
      </c>
      <c r="C72" s="311"/>
    </row>
    <row r="73" spans="1:3" s="118" customFormat="1" ht="12" customHeight="1" thickBot="1">
      <c r="A73" s="448" t="s">
        <v>330</v>
      </c>
      <c r="B73" s="301" t="s">
        <v>331</v>
      </c>
      <c r="C73" s="306">
        <f>SUM(C74:C75)</f>
        <v>0</v>
      </c>
    </row>
    <row r="74" spans="1:3" s="118" customFormat="1" ht="12" customHeight="1">
      <c r="A74" s="445" t="s">
        <v>356</v>
      </c>
      <c r="B74" s="427" t="s">
        <v>332</v>
      </c>
      <c r="C74" s="311"/>
    </row>
    <row r="75" spans="1:3" s="118" customFormat="1" ht="12" customHeight="1" thickBot="1">
      <c r="A75" s="447" t="s">
        <v>357</v>
      </c>
      <c r="B75" s="429" t="s">
        <v>333</v>
      </c>
      <c r="C75" s="311"/>
    </row>
    <row r="76" spans="1:3" s="117" customFormat="1" ht="12" customHeight="1" thickBot="1">
      <c r="A76" s="448" t="s">
        <v>334</v>
      </c>
      <c r="B76" s="301" t="s">
        <v>335</v>
      </c>
      <c r="C76" s="306">
        <f>SUM(C77:C79)</f>
        <v>0</v>
      </c>
    </row>
    <row r="77" spans="1:3" s="118" customFormat="1" ht="12" customHeight="1">
      <c r="A77" s="445" t="s">
        <v>358</v>
      </c>
      <c r="B77" s="427" t="s">
        <v>336</v>
      </c>
      <c r="C77" s="311"/>
    </row>
    <row r="78" spans="1:3" s="118" customFormat="1" ht="12" customHeight="1">
      <c r="A78" s="446" t="s">
        <v>359</v>
      </c>
      <c r="B78" s="428" t="s">
        <v>337</v>
      </c>
      <c r="C78" s="311"/>
    </row>
    <row r="79" spans="1:3" s="118" customFormat="1" ht="12" customHeight="1" thickBot="1">
      <c r="A79" s="447" t="s">
        <v>360</v>
      </c>
      <c r="B79" s="429" t="s">
        <v>338</v>
      </c>
      <c r="C79" s="311"/>
    </row>
    <row r="80" spans="1:3" s="118" customFormat="1" ht="12" customHeight="1" thickBot="1">
      <c r="A80" s="448" t="s">
        <v>339</v>
      </c>
      <c r="B80" s="301" t="s">
        <v>361</v>
      </c>
      <c r="C80" s="306">
        <f>SUM(C81:C84)</f>
        <v>0</v>
      </c>
    </row>
    <row r="81" spans="1:3" s="118" customFormat="1" ht="12" customHeight="1">
      <c r="A81" s="449" t="s">
        <v>340</v>
      </c>
      <c r="B81" s="427" t="s">
        <v>341</v>
      </c>
      <c r="C81" s="311"/>
    </row>
    <row r="82" spans="1:3" s="118" customFormat="1" ht="12" customHeight="1">
      <c r="A82" s="450" t="s">
        <v>342</v>
      </c>
      <c r="B82" s="428" t="s">
        <v>343</v>
      </c>
      <c r="C82" s="311"/>
    </row>
    <row r="83" spans="1:3" s="118" customFormat="1" ht="12" customHeight="1">
      <c r="A83" s="450" t="s">
        <v>344</v>
      </c>
      <c r="B83" s="428" t="s">
        <v>345</v>
      </c>
      <c r="C83" s="311"/>
    </row>
    <row r="84" spans="1:3" s="117" customFormat="1" ht="12" customHeight="1" thickBot="1">
      <c r="A84" s="451" t="s">
        <v>346</v>
      </c>
      <c r="B84" s="429" t="s">
        <v>347</v>
      </c>
      <c r="C84" s="311"/>
    </row>
    <row r="85" spans="1:3" s="117" customFormat="1" ht="12" customHeight="1" thickBot="1">
      <c r="A85" s="448" t="s">
        <v>348</v>
      </c>
      <c r="B85" s="301" t="s">
        <v>349</v>
      </c>
      <c r="C85" s="465"/>
    </row>
    <row r="86" spans="1:3" s="117" customFormat="1" ht="12" customHeight="1" thickBot="1">
      <c r="A86" s="448" t="s">
        <v>350</v>
      </c>
      <c r="B86" s="435" t="s">
        <v>351</v>
      </c>
      <c r="C86" s="312">
        <f>+C64+C68+C73+C76+C80+C85</f>
        <v>0</v>
      </c>
    </row>
    <row r="87" spans="1:3" s="117" customFormat="1" ht="12" customHeight="1" thickBot="1">
      <c r="A87" s="452" t="s">
        <v>364</v>
      </c>
      <c r="B87" s="437" t="s">
        <v>470</v>
      </c>
      <c r="C87" s="312">
        <f>+C63+C86</f>
        <v>0</v>
      </c>
    </row>
    <row r="88" spans="1:3" s="118" customFormat="1" ht="15" customHeight="1">
      <c r="A88" s="263"/>
      <c r="B88" s="264"/>
      <c r="C88" s="373"/>
    </row>
    <row r="89" spans="1:3" ht="13.5" thickBot="1">
      <c r="A89" s="453"/>
      <c r="B89" s="265"/>
      <c r="C89" s="374"/>
    </row>
    <row r="90" spans="1:3" s="77" customFormat="1" ht="16.5" customHeight="1" thickBot="1">
      <c r="A90" s="266"/>
      <c r="B90" s="267" t="s">
        <v>57</v>
      </c>
      <c r="C90" s="375"/>
    </row>
    <row r="91" spans="1:3" s="119" customFormat="1" ht="12" customHeight="1" thickBot="1">
      <c r="A91" s="419" t="s">
        <v>15</v>
      </c>
      <c r="B91" s="31" t="s">
        <v>367</v>
      </c>
      <c r="C91" s="305">
        <f>SUM(C92:C96)</f>
        <v>0</v>
      </c>
    </row>
    <row r="92" spans="1:3" ht="12" customHeight="1">
      <c r="A92" s="454" t="s">
        <v>102</v>
      </c>
      <c r="B92" s="10" t="s">
        <v>46</v>
      </c>
      <c r="C92" s="307"/>
    </row>
    <row r="93" spans="1:3" ht="12" customHeight="1">
      <c r="A93" s="446" t="s">
        <v>103</v>
      </c>
      <c r="B93" s="8" t="s">
        <v>189</v>
      </c>
      <c r="C93" s="308"/>
    </row>
    <row r="94" spans="1:3" ht="12" customHeight="1">
      <c r="A94" s="446" t="s">
        <v>104</v>
      </c>
      <c r="B94" s="8" t="s">
        <v>145</v>
      </c>
      <c r="C94" s="310"/>
    </row>
    <row r="95" spans="1:3" ht="12" customHeight="1">
      <c r="A95" s="446" t="s">
        <v>105</v>
      </c>
      <c r="B95" s="11" t="s">
        <v>190</v>
      </c>
      <c r="C95" s="310"/>
    </row>
    <row r="96" spans="1:3" ht="12" customHeight="1">
      <c r="A96" s="446" t="s">
        <v>116</v>
      </c>
      <c r="B96" s="19" t="s">
        <v>191</v>
      </c>
      <c r="C96" s="310"/>
    </row>
    <row r="97" spans="1:3" ht="12" customHeight="1">
      <c r="A97" s="446" t="s">
        <v>106</v>
      </c>
      <c r="B97" s="8" t="s">
        <v>368</v>
      </c>
      <c r="C97" s="310"/>
    </row>
    <row r="98" spans="1:3" ht="12" customHeight="1">
      <c r="A98" s="446" t="s">
        <v>107</v>
      </c>
      <c r="B98" s="172" t="s">
        <v>369</v>
      </c>
      <c r="C98" s="310"/>
    </row>
    <row r="99" spans="1:3" ht="12" customHeight="1">
      <c r="A99" s="446" t="s">
        <v>117</v>
      </c>
      <c r="B99" s="173" t="s">
        <v>370</v>
      </c>
      <c r="C99" s="310"/>
    </row>
    <row r="100" spans="1:3" ht="12" customHeight="1">
      <c r="A100" s="446" t="s">
        <v>118</v>
      </c>
      <c r="B100" s="173" t="s">
        <v>371</v>
      </c>
      <c r="C100" s="310"/>
    </row>
    <row r="101" spans="1:3" ht="12" customHeight="1">
      <c r="A101" s="446" t="s">
        <v>119</v>
      </c>
      <c r="B101" s="172" t="s">
        <v>372</v>
      </c>
      <c r="C101" s="310"/>
    </row>
    <row r="102" spans="1:3" ht="12" customHeight="1">
      <c r="A102" s="446" t="s">
        <v>120</v>
      </c>
      <c r="B102" s="172" t="s">
        <v>373</v>
      </c>
      <c r="C102" s="310"/>
    </row>
    <row r="103" spans="1:3" ht="12" customHeight="1">
      <c r="A103" s="446" t="s">
        <v>122</v>
      </c>
      <c r="B103" s="173" t="s">
        <v>374</v>
      </c>
      <c r="C103" s="310"/>
    </row>
    <row r="104" spans="1:3" ht="12" customHeight="1">
      <c r="A104" s="455" t="s">
        <v>192</v>
      </c>
      <c r="B104" s="174" t="s">
        <v>375</v>
      </c>
      <c r="C104" s="310"/>
    </row>
    <row r="105" spans="1:3" ht="12" customHeight="1">
      <c r="A105" s="446" t="s">
        <v>365</v>
      </c>
      <c r="B105" s="174" t="s">
        <v>376</v>
      </c>
      <c r="C105" s="310"/>
    </row>
    <row r="106" spans="1:3" ht="12" customHeight="1" thickBot="1">
      <c r="A106" s="456" t="s">
        <v>366</v>
      </c>
      <c r="B106" s="175" t="s">
        <v>377</v>
      </c>
      <c r="C106" s="314"/>
    </row>
    <row r="107" spans="1:3" ht="12" customHeight="1" thickBot="1">
      <c r="A107" s="37" t="s">
        <v>16</v>
      </c>
      <c r="B107" s="30" t="s">
        <v>378</v>
      </c>
      <c r="C107" s="306">
        <f>+C108+C110+C112</f>
        <v>0</v>
      </c>
    </row>
    <row r="108" spans="1:3" ht="12" customHeight="1">
      <c r="A108" s="445" t="s">
        <v>108</v>
      </c>
      <c r="B108" s="8" t="s">
        <v>223</v>
      </c>
      <c r="C108" s="309"/>
    </row>
    <row r="109" spans="1:3" ht="12" customHeight="1">
      <c r="A109" s="445" t="s">
        <v>109</v>
      </c>
      <c r="B109" s="12" t="s">
        <v>382</v>
      </c>
      <c r="C109" s="309"/>
    </row>
    <row r="110" spans="1:3" ht="12" customHeight="1">
      <c r="A110" s="445" t="s">
        <v>110</v>
      </c>
      <c r="B110" s="12" t="s">
        <v>193</v>
      </c>
      <c r="C110" s="308"/>
    </row>
    <row r="111" spans="1:3" ht="12" customHeight="1">
      <c r="A111" s="445" t="s">
        <v>111</v>
      </c>
      <c r="B111" s="12" t="s">
        <v>383</v>
      </c>
      <c r="C111" s="273"/>
    </row>
    <row r="112" spans="1:3" ht="12" customHeight="1">
      <c r="A112" s="445" t="s">
        <v>112</v>
      </c>
      <c r="B112" s="303" t="s">
        <v>226</v>
      </c>
      <c r="C112" s="273"/>
    </row>
    <row r="113" spans="1:3" ht="12" customHeight="1">
      <c r="A113" s="445" t="s">
        <v>121</v>
      </c>
      <c r="B113" s="302" t="s">
        <v>480</v>
      </c>
      <c r="C113" s="273"/>
    </row>
    <row r="114" spans="1:3" ht="12" customHeight="1">
      <c r="A114" s="445" t="s">
        <v>123</v>
      </c>
      <c r="B114" s="423" t="s">
        <v>388</v>
      </c>
      <c r="C114" s="273"/>
    </row>
    <row r="115" spans="1:3" ht="12" customHeight="1">
      <c r="A115" s="445" t="s">
        <v>194</v>
      </c>
      <c r="B115" s="173" t="s">
        <v>371</v>
      </c>
      <c r="C115" s="273"/>
    </row>
    <row r="116" spans="1:3" ht="12" customHeight="1">
      <c r="A116" s="445" t="s">
        <v>195</v>
      </c>
      <c r="B116" s="173" t="s">
        <v>387</v>
      </c>
      <c r="C116" s="273"/>
    </row>
    <row r="117" spans="1:3" ht="12" customHeight="1">
      <c r="A117" s="445" t="s">
        <v>196</v>
      </c>
      <c r="B117" s="173" t="s">
        <v>386</v>
      </c>
      <c r="C117" s="273"/>
    </row>
    <row r="118" spans="1:3" ht="12" customHeight="1">
      <c r="A118" s="445" t="s">
        <v>379</v>
      </c>
      <c r="B118" s="173" t="s">
        <v>374</v>
      </c>
      <c r="C118" s="273"/>
    </row>
    <row r="119" spans="1:3" ht="12" customHeight="1">
      <c r="A119" s="445" t="s">
        <v>380</v>
      </c>
      <c r="B119" s="173" t="s">
        <v>385</v>
      </c>
      <c r="C119" s="273"/>
    </row>
    <row r="120" spans="1:3" ht="12" customHeight="1" thickBot="1">
      <c r="A120" s="455" t="s">
        <v>381</v>
      </c>
      <c r="B120" s="173" t="s">
        <v>384</v>
      </c>
      <c r="C120" s="275"/>
    </row>
    <row r="121" spans="1:3" ht="12" customHeight="1" thickBot="1">
      <c r="A121" s="37" t="s">
        <v>17</v>
      </c>
      <c r="B121" s="154" t="s">
        <v>389</v>
      </c>
      <c r="C121" s="306">
        <f>+C122+C123</f>
        <v>0</v>
      </c>
    </row>
    <row r="122" spans="1:3" ht="12" customHeight="1">
      <c r="A122" s="445" t="s">
        <v>91</v>
      </c>
      <c r="B122" s="9" t="s">
        <v>58</v>
      </c>
      <c r="C122" s="309"/>
    </row>
    <row r="123" spans="1:3" ht="12" customHeight="1" thickBot="1">
      <c r="A123" s="447" t="s">
        <v>92</v>
      </c>
      <c r="B123" s="12" t="s">
        <v>59</v>
      </c>
      <c r="C123" s="310"/>
    </row>
    <row r="124" spans="1:3" ht="12" customHeight="1" thickBot="1">
      <c r="A124" s="37" t="s">
        <v>18</v>
      </c>
      <c r="B124" s="154" t="s">
        <v>390</v>
      </c>
      <c r="C124" s="306">
        <f>+C91+C107+C121</f>
        <v>0</v>
      </c>
    </row>
    <row r="125" spans="1:3" ht="12" customHeight="1" thickBot="1">
      <c r="A125" s="37" t="s">
        <v>19</v>
      </c>
      <c r="B125" s="154" t="s">
        <v>391</v>
      </c>
      <c r="C125" s="306">
        <f>+C126+C127+C128</f>
        <v>0</v>
      </c>
    </row>
    <row r="126" spans="1:3" s="119" customFormat="1" ht="12" customHeight="1">
      <c r="A126" s="445" t="s">
        <v>95</v>
      </c>
      <c r="B126" s="9" t="s">
        <v>392</v>
      </c>
      <c r="C126" s="273"/>
    </row>
    <row r="127" spans="1:3" ht="12" customHeight="1">
      <c r="A127" s="445" t="s">
        <v>96</v>
      </c>
      <c r="B127" s="9" t="s">
        <v>393</v>
      </c>
      <c r="C127" s="273"/>
    </row>
    <row r="128" spans="1:3" ht="12" customHeight="1" thickBot="1">
      <c r="A128" s="455" t="s">
        <v>97</v>
      </c>
      <c r="B128" s="7" t="s">
        <v>394</v>
      </c>
      <c r="C128" s="273"/>
    </row>
    <row r="129" spans="1:3" ht="12" customHeight="1" thickBot="1">
      <c r="A129" s="37" t="s">
        <v>20</v>
      </c>
      <c r="B129" s="154" t="s">
        <v>458</v>
      </c>
      <c r="C129" s="306">
        <f>+C130+C131+C132+C133</f>
        <v>0</v>
      </c>
    </row>
    <row r="130" spans="1:3" ht="12" customHeight="1">
      <c r="A130" s="445" t="s">
        <v>98</v>
      </c>
      <c r="B130" s="9" t="s">
        <v>395</v>
      </c>
      <c r="C130" s="273"/>
    </row>
    <row r="131" spans="1:3" ht="12" customHeight="1">
      <c r="A131" s="445" t="s">
        <v>99</v>
      </c>
      <c r="B131" s="9" t="s">
        <v>396</v>
      </c>
      <c r="C131" s="273"/>
    </row>
    <row r="132" spans="1:3" ht="12" customHeight="1">
      <c r="A132" s="445" t="s">
        <v>298</v>
      </c>
      <c r="B132" s="9" t="s">
        <v>397</v>
      </c>
      <c r="C132" s="273"/>
    </row>
    <row r="133" spans="1:3" s="119" customFormat="1" ht="12" customHeight="1" thickBot="1">
      <c r="A133" s="455" t="s">
        <v>299</v>
      </c>
      <c r="B133" s="7" t="s">
        <v>398</v>
      </c>
      <c r="C133" s="273"/>
    </row>
    <row r="134" spans="1:11" ht="12" customHeight="1" thickBot="1">
      <c r="A134" s="37" t="s">
        <v>21</v>
      </c>
      <c r="B134" s="154" t="s">
        <v>399</v>
      </c>
      <c r="C134" s="312">
        <f>+C135+C136+C137+C138</f>
        <v>0</v>
      </c>
      <c r="K134" s="271"/>
    </row>
    <row r="135" spans="1:3" ht="12.75">
      <c r="A135" s="445" t="s">
        <v>100</v>
      </c>
      <c r="B135" s="9" t="s">
        <v>400</v>
      </c>
      <c r="C135" s="273"/>
    </row>
    <row r="136" spans="1:3" ht="12" customHeight="1">
      <c r="A136" s="445" t="s">
        <v>101</v>
      </c>
      <c r="B136" s="9" t="s">
        <v>410</v>
      </c>
      <c r="C136" s="273"/>
    </row>
    <row r="137" spans="1:3" s="119" customFormat="1" ht="12" customHeight="1">
      <c r="A137" s="445" t="s">
        <v>311</v>
      </c>
      <c r="B137" s="9" t="s">
        <v>401</v>
      </c>
      <c r="C137" s="273"/>
    </row>
    <row r="138" spans="1:3" s="119" customFormat="1" ht="12" customHeight="1" thickBot="1">
      <c r="A138" s="455" t="s">
        <v>312</v>
      </c>
      <c r="B138" s="7" t="s">
        <v>402</v>
      </c>
      <c r="C138" s="273"/>
    </row>
    <row r="139" spans="1:3" s="119" customFormat="1" ht="12" customHeight="1" thickBot="1">
      <c r="A139" s="37" t="s">
        <v>22</v>
      </c>
      <c r="B139" s="154" t="s">
        <v>403</v>
      </c>
      <c r="C139" s="315">
        <f>+C140+C141+C142+C143</f>
        <v>0</v>
      </c>
    </row>
    <row r="140" spans="1:3" s="119" customFormat="1" ht="12" customHeight="1">
      <c r="A140" s="445" t="s">
        <v>187</v>
      </c>
      <c r="B140" s="9" t="s">
        <v>404</v>
      </c>
      <c r="C140" s="273"/>
    </row>
    <row r="141" spans="1:3" s="119" customFormat="1" ht="12" customHeight="1">
      <c r="A141" s="445" t="s">
        <v>188</v>
      </c>
      <c r="B141" s="9" t="s">
        <v>405</v>
      </c>
      <c r="C141" s="273"/>
    </row>
    <row r="142" spans="1:3" s="119" customFormat="1" ht="12" customHeight="1">
      <c r="A142" s="445" t="s">
        <v>225</v>
      </c>
      <c r="B142" s="9" t="s">
        <v>406</v>
      </c>
      <c r="C142" s="273"/>
    </row>
    <row r="143" spans="1:3" ht="12.75" customHeight="1" thickBot="1">
      <c r="A143" s="445" t="s">
        <v>314</v>
      </c>
      <c r="B143" s="9" t="s">
        <v>407</v>
      </c>
      <c r="C143" s="273"/>
    </row>
    <row r="144" spans="1:3" ht="12" customHeight="1" thickBot="1">
      <c r="A144" s="37" t="s">
        <v>23</v>
      </c>
      <c r="B144" s="154" t="s">
        <v>408</v>
      </c>
      <c r="C144" s="439">
        <f>+C125+C129+C134+C139</f>
        <v>0</v>
      </c>
    </row>
    <row r="145" spans="1:3" ht="15" customHeight="1" thickBot="1">
      <c r="A145" s="457" t="s">
        <v>24</v>
      </c>
      <c r="B145" s="389" t="s">
        <v>409</v>
      </c>
      <c r="C145" s="439">
        <f>+C124+C144</f>
        <v>0</v>
      </c>
    </row>
    <row r="146" spans="1:3" ht="13.5" thickBot="1">
      <c r="A146" s="397"/>
      <c r="B146" s="398"/>
      <c r="C146" s="399"/>
    </row>
    <row r="147" spans="1:3" ht="15" customHeight="1" thickBot="1">
      <c r="A147" s="268" t="s">
        <v>213</v>
      </c>
      <c r="B147" s="269"/>
      <c r="C147" s="151"/>
    </row>
    <row r="148" spans="1:3" ht="14.25" customHeight="1" thickBot="1">
      <c r="A148" s="268" t="s">
        <v>214</v>
      </c>
      <c r="B148" s="269"/>
      <c r="C14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00" customWidth="1"/>
    <col min="2" max="2" width="72.00390625" style="401" customWidth="1"/>
    <col min="3" max="3" width="25.00390625" style="402" customWidth="1"/>
    <col min="4" max="16384" width="9.375" style="3" customWidth="1"/>
  </cols>
  <sheetData>
    <row r="1" spans="1:3" s="2" customFormat="1" ht="16.5" customHeight="1" thickBot="1">
      <c r="A1" s="255"/>
      <c r="B1" s="256"/>
      <c r="C1" s="270" t="s">
        <v>553</v>
      </c>
    </row>
    <row r="2" spans="1:3" s="115" customFormat="1" ht="21" customHeight="1">
      <c r="A2" s="417" t="s">
        <v>63</v>
      </c>
      <c r="B2" s="366" t="s">
        <v>219</v>
      </c>
      <c r="C2" s="368" t="s">
        <v>51</v>
      </c>
    </row>
    <row r="3" spans="1:3" s="115" customFormat="1" ht="16.5" thickBot="1">
      <c r="A3" s="257" t="s">
        <v>211</v>
      </c>
      <c r="B3" s="367" t="s">
        <v>483</v>
      </c>
      <c r="C3" s="369">
        <v>4</v>
      </c>
    </row>
    <row r="4" spans="1:3" s="116" customFormat="1" ht="15.75" customHeight="1" thickBot="1">
      <c r="A4" s="258"/>
      <c r="B4" s="258"/>
      <c r="C4" s="259" t="s">
        <v>52</v>
      </c>
    </row>
    <row r="5" spans="1:3" ht="13.5" thickBot="1">
      <c r="A5" s="418" t="s">
        <v>212</v>
      </c>
      <c r="B5" s="260" t="s">
        <v>53</v>
      </c>
      <c r="C5" s="370" t="s">
        <v>54</v>
      </c>
    </row>
    <row r="6" spans="1:3" s="77" customFormat="1" ht="12.75" customHeight="1" thickBot="1">
      <c r="A6" s="225">
        <v>1</v>
      </c>
      <c r="B6" s="226">
        <v>2</v>
      </c>
      <c r="C6" s="227">
        <v>3</v>
      </c>
    </row>
    <row r="7" spans="1:3" s="77" customFormat="1" ht="15.75" customHeight="1" thickBot="1">
      <c r="A7" s="261"/>
      <c r="B7" s="262" t="s">
        <v>55</v>
      </c>
      <c r="C7" s="371"/>
    </row>
    <row r="8" spans="1:3" s="77" customFormat="1" ht="12" customHeight="1" thickBot="1">
      <c r="A8" s="37" t="s">
        <v>15</v>
      </c>
      <c r="B8" s="21" t="s">
        <v>254</v>
      </c>
      <c r="C8" s="306">
        <f>+C9+C10+C11+C12+C13+C14</f>
        <v>0</v>
      </c>
    </row>
    <row r="9" spans="1:3" s="117" customFormat="1" ht="12" customHeight="1">
      <c r="A9" s="445" t="s">
        <v>102</v>
      </c>
      <c r="B9" s="427" t="s">
        <v>255</v>
      </c>
      <c r="C9" s="309"/>
    </row>
    <row r="10" spans="1:3" s="118" customFormat="1" ht="12" customHeight="1">
      <c r="A10" s="446" t="s">
        <v>103</v>
      </c>
      <c r="B10" s="428" t="s">
        <v>256</v>
      </c>
      <c r="C10" s="308"/>
    </row>
    <row r="11" spans="1:3" s="118" customFormat="1" ht="12" customHeight="1">
      <c r="A11" s="446" t="s">
        <v>104</v>
      </c>
      <c r="B11" s="428" t="s">
        <v>257</v>
      </c>
      <c r="C11" s="308"/>
    </row>
    <row r="12" spans="1:3" s="118" customFormat="1" ht="12" customHeight="1">
      <c r="A12" s="446" t="s">
        <v>105</v>
      </c>
      <c r="B12" s="428" t="s">
        <v>258</v>
      </c>
      <c r="C12" s="308"/>
    </row>
    <row r="13" spans="1:3" s="118" customFormat="1" ht="12" customHeight="1">
      <c r="A13" s="446" t="s">
        <v>154</v>
      </c>
      <c r="B13" s="428" t="s">
        <v>259</v>
      </c>
      <c r="C13" s="462"/>
    </row>
    <row r="14" spans="1:3" s="117" customFormat="1" ht="12" customHeight="1" thickBot="1">
      <c r="A14" s="447" t="s">
        <v>106</v>
      </c>
      <c r="B14" s="429" t="s">
        <v>260</v>
      </c>
      <c r="C14" s="463"/>
    </row>
    <row r="15" spans="1:3" s="117" customFormat="1" ht="12" customHeight="1" thickBot="1">
      <c r="A15" s="37" t="s">
        <v>16</v>
      </c>
      <c r="B15" s="301" t="s">
        <v>261</v>
      </c>
      <c r="C15" s="306">
        <f>+C16+C17+C18+C19+C20</f>
        <v>0</v>
      </c>
    </row>
    <row r="16" spans="1:3" s="117" customFormat="1" ht="12" customHeight="1">
      <c r="A16" s="445" t="s">
        <v>108</v>
      </c>
      <c r="B16" s="427" t="s">
        <v>262</v>
      </c>
      <c r="C16" s="309"/>
    </row>
    <row r="17" spans="1:3" s="117" customFormat="1" ht="12" customHeight="1">
      <c r="A17" s="446" t="s">
        <v>109</v>
      </c>
      <c r="B17" s="428" t="s">
        <v>263</v>
      </c>
      <c r="C17" s="308"/>
    </row>
    <row r="18" spans="1:3" s="117" customFormat="1" ht="12" customHeight="1">
      <c r="A18" s="446" t="s">
        <v>110</v>
      </c>
      <c r="B18" s="428" t="s">
        <v>474</v>
      </c>
      <c r="C18" s="308"/>
    </row>
    <row r="19" spans="1:3" s="117" customFormat="1" ht="12" customHeight="1">
      <c r="A19" s="446" t="s">
        <v>111</v>
      </c>
      <c r="B19" s="428" t="s">
        <v>475</v>
      </c>
      <c r="C19" s="308"/>
    </row>
    <row r="20" spans="1:3" s="117" customFormat="1" ht="12" customHeight="1">
      <c r="A20" s="446" t="s">
        <v>112</v>
      </c>
      <c r="B20" s="428" t="s">
        <v>264</v>
      </c>
      <c r="C20" s="308"/>
    </row>
    <row r="21" spans="1:3" s="118" customFormat="1" ht="12" customHeight="1" thickBot="1">
      <c r="A21" s="447" t="s">
        <v>121</v>
      </c>
      <c r="B21" s="429" t="s">
        <v>265</v>
      </c>
      <c r="C21" s="310"/>
    </row>
    <row r="22" spans="1:3" s="118" customFormat="1" ht="12" customHeight="1" thickBot="1">
      <c r="A22" s="37" t="s">
        <v>17</v>
      </c>
      <c r="B22" s="21" t="s">
        <v>266</v>
      </c>
      <c r="C22" s="306">
        <f>+C23+C24+C25+C26+C27</f>
        <v>0</v>
      </c>
    </row>
    <row r="23" spans="1:3" s="118" customFormat="1" ht="12" customHeight="1">
      <c r="A23" s="445" t="s">
        <v>91</v>
      </c>
      <c r="B23" s="427" t="s">
        <v>267</v>
      </c>
      <c r="C23" s="309"/>
    </row>
    <row r="24" spans="1:3" s="117" customFormat="1" ht="12" customHeight="1">
      <c r="A24" s="446" t="s">
        <v>92</v>
      </c>
      <c r="B24" s="428" t="s">
        <v>268</v>
      </c>
      <c r="C24" s="308"/>
    </row>
    <row r="25" spans="1:3" s="118" customFormat="1" ht="12" customHeight="1">
      <c r="A25" s="446" t="s">
        <v>93</v>
      </c>
      <c r="B25" s="428" t="s">
        <v>476</v>
      </c>
      <c r="C25" s="308"/>
    </row>
    <row r="26" spans="1:3" s="118" customFormat="1" ht="12" customHeight="1">
      <c r="A26" s="446" t="s">
        <v>94</v>
      </c>
      <c r="B26" s="428" t="s">
        <v>477</v>
      </c>
      <c r="C26" s="308"/>
    </row>
    <row r="27" spans="1:3" s="118" customFormat="1" ht="12" customHeight="1">
      <c r="A27" s="446" t="s">
        <v>177</v>
      </c>
      <c r="B27" s="428" t="s">
        <v>269</v>
      </c>
      <c r="C27" s="308"/>
    </row>
    <row r="28" spans="1:3" s="118" customFormat="1" ht="12" customHeight="1" thickBot="1">
      <c r="A28" s="447" t="s">
        <v>178</v>
      </c>
      <c r="B28" s="429" t="s">
        <v>270</v>
      </c>
      <c r="C28" s="310"/>
    </row>
    <row r="29" spans="1:3" s="118" customFormat="1" ht="12" customHeight="1" thickBot="1">
      <c r="A29" s="37" t="s">
        <v>179</v>
      </c>
      <c r="B29" s="21" t="s">
        <v>271</v>
      </c>
      <c r="C29" s="312">
        <f>+C30+C33+C34+C35</f>
        <v>0</v>
      </c>
    </row>
    <row r="30" spans="1:3" s="118" customFormat="1" ht="12" customHeight="1">
      <c r="A30" s="445" t="s">
        <v>272</v>
      </c>
      <c r="B30" s="427" t="s">
        <v>278</v>
      </c>
      <c r="C30" s="422">
        <f>+C31+C32</f>
        <v>0</v>
      </c>
    </row>
    <row r="31" spans="1:3" s="118" customFormat="1" ht="12" customHeight="1">
      <c r="A31" s="446" t="s">
        <v>273</v>
      </c>
      <c r="B31" s="428" t="s">
        <v>279</v>
      </c>
      <c r="C31" s="308"/>
    </row>
    <row r="32" spans="1:3" s="118" customFormat="1" ht="12" customHeight="1">
      <c r="A32" s="446" t="s">
        <v>274</v>
      </c>
      <c r="B32" s="428" t="s">
        <v>280</v>
      </c>
      <c r="C32" s="308"/>
    </row>
    <row r="33" spans="1:3" s="118" customFormat="1" ht="12" customHeight="1">
      <c r="A33" s="446" t="s">
        <v>275</v>
      </c>
      <c r="B33" s="428" t="s">
        <v>281</v>
      </c>
      <c r="C33" s="308"/>
    </row>
    <row r="34" spans="1:3" s="118" customFormat="1" ht="12" customHeight="1">
      <c r="A34" s="446" t="s">
        <v>276</v>
      </c>
      <c r="B34" s="428" t="s">
        <v>282</v>
      </c>
      <c r="C34" s="308"/>
    </row>
    <row r="35" spans="1:3" s="118" customFormat="1" ht="12" customHeight="1" thickBot="1">
      <c r="A35" s="447" t="s">
        <v>277</v>
      </c>
      <c r="B35" s="429" t="s">
        <v>283</v>
      </c>
      <c r="C35" s="310"/>
    </row>
    <row r="36" spans="1:3" s="118" customFormat="1" ht="12" customHeight="1" thickBot="1">
      <c r="A36" s="37" t="s">
        <v>19</v>
      </c>
      <c r="B36" s="21" t="s">
        <v>284</v>
      </c>
      <c r="C36" s="306">
        <f>SUM(C37:C46)</f>
        <v>0</v>
      </c>
    </row>
    <row r="37" spans="1:3" s="118" customFormat="1" ht="12" customHeight="1">
      <c r="A37" s="445" t="s">
        <v>95</v>
      </c>
      <c r="B37" s="427" t="s">
        <v>287</v>
      </c>
      <c r="C37" s="309"/>
    </row>
    <row r="38" spans="1:3" s="118" customFormat="1" ht="12" customHeight="1">
      <c r="A38" s="446" t="s">
        <v>96</v>
      </c>
      <c r="B38" s="428" t="s">
        <v>288</v>
      </c>
      <c r="C38" s="308"/>
    </row>
    <row r="39" spans="1:3" s="118" customFormat="1" ht="12" customHeight="1">
      <c r="A39" s="446" t="s">
        <v>97</v>
      </c>
      <c r="B39" s="428" t="s">
        <v>289</v>
      </c>
      <c r="C39" s="308"/>
    </row>
    <row r="40" spans="1:3" s="118" customFormat="1" ht="12" customHeight="1">
      <c r="A40" s="446" t="s">
        <v>181</v>
      </c>
      <c r="B40" s="428" t="s">
        <v>290</v>
      </c>
      <c r="C40" s="308"/>
    </row>
    <row r="41" spans="1:3" s="118" customFormat="1" ht="12" customHeight="1">
      <c r="A41" s="446" t="s">
        <v>182</v>
      </c>
      <c r="B41" s="428" t="s">
        <v>291</v>
      </c>
      <c r="C41" s="308"/>
    </row>
    <row r="42" spans="1:3" s="118" customFormat="1" ht="12" customHeight="1">
      <c r="A42" s="446" t="s">
        <v>183</v>
      </c>
      <c r="B42" s="428" t="s">
        <v>292</v>
      </c>
      <c r="C42" s="308"/>
    </row>
    <row r="43" spans="1:3" s="118" customFormat="1" ht="12" customHeight="1">
      <c r="A43" s="446" t="s">
        <v>184</v>
      </c>
      <c r="B43" s="428" t="s">
        <v>293</v>
      </c>
      <c r="C43" s="308"/>
    </row>
    <row r="44" spans="1:3" s="118" customFormat="1" ht="12" customHeight="1">
      <c r="A44" s="446" t="s">
        <v>185</v>
      </c>
      <c r="B44" s="428" t="s">
        <v>294</v>
      </c>
      <c r="C44" s="308"/>
    </row>
    <row r="45" spans="1:3" s="118" customFormat="1" ht="12" customHeight="1">
      <c r="A45" s="446" t="s">
        <v>285</v>
      </c>
      <c r="B45" s="428" t="s">
        <v>295</v>
      </c>
      <c r="C45" s="311"/>
    </row>
    <row r="46" spans="1:3" s="118" customFormat="1" ht="12" customHeight="1" thickBot="1">
      <c r="A46" s="447" t="s">
        <v>286</v>
      </c>
      <c r="B46" s="429" t="s">
        <v>296</v>
      </c>
      <c r="C46" s="413"/>
    </row>
    <row r="47" spans="1:3" s="118" customFormat="1" ht="12" customHeight="1" thickBot="1">
      <c r="A47" s="37" t="s">
        <v>20</v>
      </c>
      <c r="B47" s="21" t="s">
        <v>297</v>
      </c>
      <c r="C47" s="306">
        <f>SUM(C48:C52)</f>
        <v>0</v>
      </c>
    </row>
    <row r="48" spans="1:3" s="118" customFormat="1" ht="12" customHeight="1">
      <c r="A48" s="445" t="s">
        <v>98</v>
      </c>
      <c r="B48" s="427" t="s">
        <v>301</v>
      </c>
      <c r="C48" s="464"/>
    </row>
    <row r="49" spans="1:3" s="118" customFormat="1" ht="12" customHeight="1">
      <c r="A49" s="446" t="s">
        <v>99</v>
      </c>
      <c r="B49" s="428" t="s">
        <v>302</v>
      </c>
      <c r="C49" s="311"/>
    </row>
    <row r="50" spans="1:3" s="118" customFormat="1" ht="12" customHeight="1">
      <c r="A50" s="446" t="s">
        <v>298</v>
      </c>
      <c r="B50" s="428" t="s">
        <v>303</v>
      </c>
      <c r="C50" s="311"/>
    </row>
    <row r="51" spans="1:3" s="118" customFormat="1" ht="12" customHeight="1">
      <c r="A51" s="446" t="s">
        <v>299</v>
      </c>
      <c r="B51" s="428" t="s">
        <v>304</v>
      </c>
      <c r="C51" s="311"/>
    </row>
    <row r="52" spans="1:3" s="118" customFormat="1" ht="12" customHeight="1" thickBot="1">
      <c r="A52" s="447" t="s">
        <v>300</v>
      </c>
      <c r="B52" s="429" t="s">
        <v>305</v>
      </c>
      <c r="C52" s="413"/>
    </row>
    <row r="53" spans="1:3" s="118" customFormat="1" ht="12" customHeight="1" thickBot="1">
      <c r="A53" s="37" t="s">
        <v>186</v>
      </c>
      <c r="B53" s="21" t="s">
        <v>306</v>
      </c>
      <c r="C53" s="306">
        <f>SUM(C54:C56)</f>
        <v>0</v>
      </c>
    </row>
    <row r="54" spans="1:3" s="118" customFormat="1" ht="12" customHeight="1">
      <c r="A54" s="445" t="s">
        <v>100</v>
      </c>
      <c r="B54" s="427" t="s">
        <v>307</v>
      </c>
      <c r="C54" s="309"/>
    </row>
    <row r="55" spans="1:3" s="118" customFormat="1" ht="12" customHeight="1">
      <c r="A55" s="446" t="s">
        <v>101</v>
      </c>
      <c r="B55" s="428" t="s">
        <v>478</v>
      </c>
      <c r="C55" s="308"/>
    </row>
    <row r="56" spans="1:3" s="118" customFormat="1" ht="12" customHeight="1">
      <c r="A56" s="446" t="s">
        <v>311</v>
      </c>
      <c r="B56" s="428" t="s">
        <v>309</v>
      </c>
      <c r="C56" s="308"/>
    </row>
    <row r="57" spans="1:3" s="118" customFormat="1" ht="12" customHeight="1" thickBot="1">
      <c r="A57" s="447" t="s">
        <v>312</v>
      </c>
      <c r="B57" s="429" t="s">
        <v>310</v>
      </c>
      <c r="C57" s="310"/>
    </row>
    <row r="58" spans="1:3" s="118" customFormat="1" ht="12" customHeight="1" thickBot="1">
      <c r="A58" s="37" t="s">
        <v>22</v>
      </c>
      <c r="B58" s="301" t="s">
        <v>313</v>
      </c>
      <c r="C58" s="306">
        <f>SUM(C59:C61)</f>
        <v>0</v>
      </c>
    </row>
    <row r="59" spans="1:3" s="118" customFormat="1" ht="12" customHeight="1">
      <c r="A59" s="445" t="s">
        <v>187</v>
      </c>
      <c r="B59" s="427" t="s">
        <v>315</v>
      </c>
      <c r="C59" s="311"/>
    </row>
    <row r="60" spans="1:3" s="118" customFormat="1" ht="12" customHeight="1">
      <c r="A60" s="446" t="s">
        <v>188</v>
      </c>
      <c r="B60" s="428" t="s">
        <v>479</v>
      </c>
      <c r="C60" s="311"/>
    </row>
    <row r="61" spans="1:3" s="118" customFormat="1" ht="12" customHeight="1">
      <c r="A61" s="446" t="s">
        <v>225</v>
      </c>
      <c r="B61" s="428" t="s">
        <v>316</v>
      </c>
      <c r="C61" s="311"/>
    </row>
    <row r="62" spans="1:3" s="118" customFormat="1" ht="12" customHeight="1" thickBot="1">
      <c r="A62" s="447" t="s">
        <v>314</v>
      </c>
      <c r="B62" s="429" t="s">
        <v>317</v>
      </c>
      <c r="C62" s="311"/>
    </row>
    <row r="63" spans="1:3" s="118" customFormat="1" ht="12" customHeight="1" thickBot="1">
      <c r="A63" s="37" t="s">
        <v>23</v>
      </c>
      <c r="B63" s="21" t="s">
        <v>318</v>
      </c>
      <c r="C63" s="312">
        <f>+C8+C15+C22+C29+C36+C47+C53+C58</f>
        <v>0</v>
      </c>
    </row>
    <row r="64" spans="1:3" s="118" customFormat="1" ht="12" customHeight="1" thickBot="1">
      <c r="A64" s="448" t="s">
        <v>459</v>
      </c>
      <c r="B64" s="301" t="s">
        <v>320</v>
      </c>
      <c r="C64" s="306">
        <f>SUM(C65:C67)</f>
        <v>0</v>
      </c>
    </row>
    <row r="65" spans="1:3" s="118" customFormat="1" ht="12" customHeight="1">
      <c r="A65" s="445" t="s">
        <v>353</v>
      </c>
      <c r="B65" s="427" t="s">
        <v>321</v>
      </c>
      <c r="C65" s="311"/>
    </row>
    <row r="66" spans="1:3" s="118" customFormat="1" ht="12" customHeight="1">
      <c r="A66" s="446" t="s">
        <v>362</v>
      </c>
      <c r="B66" s="428" t="s">
        <v>322</v>
      </c>
      <c r="C66" s="311"/>
    </row>
    <row r="67" spans="1:3" s="118" customFormat="1" ht="12" customHeight="1" thickBot="1">
      <c r="A67" s="447" t="s">
        <v>363</v>
      </c>
      <c r="B67" s="431" t="s">
        <v>323</v>
      </c>
      <c r="C67" s="311"/>
    </row>
    <row r="68" spans="1:3" s="118" customFormat="1" ht="12" customHeight="1" thickBot="1">
      <c r="A68" s="448" t="s">
        <v>324</v>
      </c>
      <c r="B68" s="301" t="s">
        <v>325</v>
      </c>
      <c r="C68" s="306">
        <f>SUM(C69:C72)</f>
        <v>0</v>
      </c>
    </row>
    <row r="69" spans="1:3" s="118" customFormat="1" ht="12" customHeight="1">
      <c r="A69" s="445" t="s">
        <v>155</v>
      </c>
      <c r="B69" s="427" t="s">
        <v>326</v>
      </c>
      <c r="C69" s="311"/>
    </row>
    <row r="70" spans="1:3" s="118" customFormat="1" ht="12" customHeight="1">
      <c r="A70" s="446" t="s">
        <v>156</v>
      </c>
      <c r="B70" s="428" t="s">
        <v>327</v>
      </c>
      <c r="C70" s="311"/>
    </row>
    <row r="71" spans="1:3" s="118" customFormat="1" ht="12" customHeight="1">
      <c r="A71" s="446" t="s">
        <v>354</v>
      </c>
      <c r="B71" s="428" t="s">
        <v>328</v>
      </c>
      <c r="C71" s="311"/>
    </row>
    <row r="72" spans="1:3" s="118" customFormat="1" ht="12" customHeight="1" thickBot="1">
      <c r="A72" s="447" t="s">
        <v>355</v>
      </c>
      <c r="B72" s="429" t="s">
        <v>329</v>
      </c>
      <c r="C72" s="311"/>
    </row>
    <row r="73" spans="1:3" s="118" customFormat="1" ht="12" customHeight="1" thickBot="1">
      <c r="A73" s="448" t="s">
        <v>330</v>
      </c>
      <c r="B73" s="301" t="s">
        <v>331</v>
      </c>
      <c r="C73" s="306">
        <f>SUM(C74:C75)</f>
        <v>0</v>
      </c>
    </row>
    <row r="74" spans="1:3" s="118" customFormat="1" ht="12" customHeight="1">
      <c r="A74" s="445" t="s">
        <v>356</v>
      </c>
      <c r="B74" s="427" t="s">
        <v>332</v>
      </c>
      <c r="C74" s="311"/>
    </row>
    <row r="75" spans="1:3" s="118" customFormat="1" ht="12" customHeight="1" thickBot="1">
      <c r="A75" s="447" t="s">
        <v>357</v>
      </c>
      <c r="B75" s="429" t="s">
        <v>333</v>
      </c>
      <c r="C75" s="311"/>
    </row>
    <row r="76" spans="1:3" s="117" customFormat="1" ht="12" customHeight="1" thickBot="1">
      <c r="A76" s="448" t="s">
        <v>334</v>
      </c>
      <c r="B76" s="301" t="s">
        <v>335</v>
      </c>
      <c r="C76" s="306">
        <f>SUM(C77:C79)</f>
        <v>0</v>
      </c>
    </row>
    <row r="77" spans="1:3" s="118" customFormat="1" ht="12" customHeight="1">
      <c r="A77" s="445" t="s">
        <v>358</v>
      </c>
      <c r="B77" s="427" t="s">
        <v>336</v>
      </c>
      <c r="C77" s="311"/>
    </row>
    <row r="78" spans="1:3" s="118" customFormat="1" ht="12" customHeight="1">
      <c r="A78" s="446" t="s">
        <v>359</v>
      </c>
      <c r="B78" s="428" t="s">
        <v>337</v>
      </c>
      <c r="C78" s="311"/>
    </row>
    <row r="79" spans="1:3" s="118" customFormat="1" ht="12" customHeight="1" thickBot="1">
      <c r="A79" s="447" t="s">
        <v>360</v>
      </c>
      <c r="B79" s="429" t="s">
        <v>338</v>
      </c>
      <c r="C79" s="311"/>
    </row>
    <row r="80" spans="1:3" s="118" customFormat="1" ht="12" customHeight="1" thickBot="1">
      <c r="A80" s="448" t="s">
        <v>339</v>
      </c>
      <c r="B80" s="301" t="s">
        <v>361</v>
      </c>
      <c r="C80" s="306">
        <f>SUM(C81:C84)</f>
        <v>0</v>
      </c>
    </row>
    <row r="81" spans="1:3" s="118" customFormat="1" ht="12" customHeight="1">
      <c r="A81" s="449" t="s">
        <v>340</v>
      </c>
      <c r="B81" s="427" t="s">
        <v>341</v>
      </c>
      <c r="C81" s="311"/>
    </row>
    <row r="82" spans="1:3" s="118" customFormat="1" ht="12" customHeight="1">
      <c r="A82" s="450" t="s">
        <v>342</v>
      </c>
      <c r="B82" s="428" t="s">
        <v>343</v>
      </c>
      <c r="C82" s="311"/>
    </row>
    <row r="83" spans="1:3" s="118" customFormat="1" ht="12" customHeight="1">
      <c r="A83" s="450" t="s">
        <v>344</v>
      </c>
      <c r="B83" s="428" t="s">
        <v>345</v>
      </c>
      <c r="C83" s="311"/>
    </row>
    <row r="84" spans="1:3" s="117" customFormat="1" ht="12" customHeight="1" thickBot="1">
      <c r="A84" s="451" t="s">
        <v>346</v>
      </c>
      <c r="B84" s="429" t="s">
        <v>347</v>
      </c>
      <c r="C84" s="311"/>
    </row>
    <row r="85" spans="1:3" s="117" customFormat="1" ht="12" customHeight="1" thickBot="1">
      <c r="A85" s="448" t="s">
        <v>348</v>
      </c>
      <c r="B85" s="301" t="s">
        <v>349</v>
      </c>
      <c r="C85" s="465"/>
    </row>
    <row r="86" spans="1:3" s="117" customFormat="1" ht="12" customHeight="1" thickBot="1">
      <c r="A86" s="448" t="s">
        <v>350</v>
      </c>
      <c r="B86" s="435" t="s">
        <v>351</v>
      </c>
      <c r="C86" s="312">
        <f>+C64+C68+C73+C76+C80+C85</f>
        <v>0</v>
      </c>
    </row>
    <row r="87" spans="1:3" s="117" customFormat="1" ht="12" customHeight="1" thickBot="1">
      <c r="A87" s="452" t="s">
        <v>364</v>
      </c>
      <c r="B87" s="437" t="s">
        <v>470</v>
      </c>
      <c r="C87" s="312">
        <f>+C63+C86</f>
        <v>0</v>
      </c>
    </row>
    <row r="88" spans="1:3" s="118" customFormat="1" ht="15" customHeight="1">
      <c r="A88" s="263"/>
      <c r="B88" s="264"/>
      <c r="C88" s="373"/>
    </row>
    <row r="89" spans="1:3" ht="13.5" thickBot="1">
      <c r="A89" s="453"/>
      <c r="B89" s="265"/>
      <c r="C89" s="374"/>
    </row>
    <row r="90" spans="1:3" s="77" customFormat="1" ht="16.5" customHeight="1" thickBot="1">
      <c r="A90" s="266"/>
      <c r="B90" s="267" t="s">
        <v>57</v>
      </c>
      <c r="C90" s="375"/>
    </row>
    <row r="91" spans="1:3" s="119" customFormat="1" ht="12" customHeight="1" thickBot="1">
      <c r="A91" s="419" t="s">
        <v>15</v>
      </c>
      <c r="B91" s="31" t="s">
        <v>367</v>
      </c>
      <c r="C91" s="305">
        <f>SUM(C92:C96)</f>
        <v>0</v>
      </c>
    </row>
    <row r="92" spans="1:3" ht="12" customHeight="1">
      <c r="A92" s="454" t="s">
        <v>102</v>
      </c>
      <c r="B92" s="10" t="s">
        <v>46</v>
      </c>
      <c r="C92" s="307"/>
    </row>
    <row r="93" spans="1:3" ht="12" customHeight="1">
      <c r="A93" s="446" t="s">
        <v>103</v>
      </c>
      <c r="B93" s="8" t="s">
        <v>189</v>
      </c>
      <c r="C93" s="308"/>
    </row>
    <row r="94" spans="1:3" ht="12" customHeight="1">
      <c r="A94" s="446" t="s">
        <v>104</v>
      </c>
      <c r="B94" s="8" t="s">
        <v>145</v>
      </c>
      <c r="C94" s="310"/>
    </row>
    <row r="95" spans="1:3" ht="12" customHeight="1">
      <c r="A95" s="446" t="s">
        <v>105</v>
      </c>
      <c r="B95" s="11" t="s">
        <v>190</v>
      </c>
      <c r="C95" s="310"/>
    </row>
    <row r="96" spans="1:3" ht="12" customHeight="1">
      <c r="A96" s="446" t="s">
        <v>116</v>
      </c>
      <c r="B96" s="19" t="s">
        <v>191</v>
      </c>
      <c r="C96" s="310"/>
    </row>
    <row r="97" spans="1:3" ht="12" customHeight="1">
      <c r="A97" s="446" t="s">
        <v>106</v>
      </c>
      <c r="B97" s="8" t="s">
        <v>368</v>
      </c>
      <c r="C97" s="310"/>
    </row>
    <row r="98" spans="1:3" ht="12" customHeight="1">
      <c r="A98" s="446" t="s">
        <v>107</v>
      </c>
      <c r="B98" s="172" t="s">
        <v>369</v>
      </c>
      <c r="C98" s="310"/>
    </row>
    <row r="99" spans="1:3" ht="12" customHeight="1">
      <c r="A99" s="446" t="s">
        <v>117</v>
      </c>
      <c r="B99" s="173" t="s">
        <v>370</v>
      </c>
      <c r="C99" s="310"/>
    </row>
    <row r="100" spans="1:3" ht="12" customHeight="1">
      <c r="A100" s="446" t="s">
        <v>118</v>
      </c>
      <c r="B100" s="173" t="s">
        <v>371</v>
      </c>
      <c r="C100" s="310"/>
    </row>
    <row r="101" spans="1:3" ht="12" customHeight="1">
      <c r="A101" s="446" t="s">
        <v>119</v>
      </c>
      <c r="B101" s="172" t="s">
        <v>372</v>
      </c>
      <c r="C101" s="310"/>
    </row>
    <row r="102" spans="1:3" ht="12" customHeight="1">
      <c r="A102" s="446" t="s">
        <v>120</v>
      </c>
      <c r="B102" s="172" t="s">
        <v>373</v>
      </c>
      <c r="C102" s="310"/>
    </row>
    <row r="103" spans="1:3" ht="12" customHeight="1">
      <c r="A103" s="446" t="s">
        <v>122</v>
      </c>
      <c r="B103" s="173" t="s">
        <v>374</v>
      </c>
      <c r="C103" s="310"/>
    </row>
    <row r="104" spans="1:3" ht="12" customHeight="1">
      <c r="A104" s="455" t="s">
        <v>192</v>
      </c>
      <c r="B104" s="174" t="s">
        <v>375</v>
      </c>
      <c r="C104" s="310"/>
    </row>
    <row r="105" spans="1:3" ht="12" customHeight="1">
      <c r="A105" s="446" t="s">
        <v>365</v>
      </c>
      <c r="B105" s="174" t="s">
        <v>376</v>
      </c>
      <c r="C105" s="310"/>
    </row>
    <row r="106" spans="1:3" ht="12" customHeight="1" thickBot="1">
      <c r="A106" s="456" t="s">
        <v>366</v>
      </c>
      <c r="B106" s="175" t="s">
        <v>377</v>
      </c>
      <c r="C106" s="314"/>
    </row>
    <row r="107" spans="1:3" ht="12" customHeight="1" thickBot="1">
      <c r="A107" s="37" t="s">
        <v>16</v>
      </c>
      <c r="B107" s="30" t="s">
        <v>378</v>
      </c>
      <c r="C107" s="306">
        <f>+C108+C110+C112</f>
        <v>0</v>
      </c>
    </row>
    <row r="108" spans="1:3" ht="12" customHeight="1">
      <c r="A108" s="445" t="s">
        <v>108</v>
      </c>
      <c r="B108" s="8" t="s">
        <v>223</v>
      </c>
      <c r="C108" s="309"/>
    </row>
    <row r="109" spans="1:3" ht="12" customHeight="1">
      <c r="A109" s="445" t="s">
        <v>109</v>
      </c>
      <c r="B109" s="12" t="s">
        <v>382</v>
      </c>
      <c r="C109" s="309"/>
    </row>
    <row r="110" spans="1:3" ht="12" customHeight="1">
      <c r="A110" s="445" t="s">
        <v>110</v>
      </c>
      <c r="B110" s="12" t="s">
        <v>193</v>
      </c>
      <c r="C110" s="308"/>
    </row>
    <row r="111" spans="1:3" ht="12" customHeight="1">
      <c r="A111" s="445" t="s">
        <v>111</v>
      </c>
      <c r="B111" s="12" t="s">
        <v>383</v>
      </c>
      <c r="C111" s="273"/>
    </row>
    <row r="112" spans="1:3" ht="12" customHeight="1">
      <c r="A112" s="445" t="s">
        <v>112</v>
      </c>
      <c r="B112" s="303" t="s">
        <v>226</v>
      </c>
      <c r="C112" s="273"/>
    </row>
    <row r="113" spans="1:3" ht="12" customHeight="1">
      <c r="A113" s="445" t="s">
        <v>121</v>
      </c>
      <c r="B113" s="302" t="s">
        <v>480</v>
      </c>
      <c r="C113" s="273"/>
    </row>
    <row r="114" spans="1:3" ht="12" customHeight="1">
      <c r="A114" s="445" t="s">
        <v>123</v>
      </c>
      <c r="B114" s="423" t="s">
        <v>388</v>
      </c>
      <c r="C114" s="273"/>
    </row>
    <row r="115" spans="1:3" ht="12" customHeight="1">
      <c r="A115" s="445" t="s">
        <v>194</v>
      </c>
      <c r="B115" s="173" t="s">
        <v>371</v>
      </c>
      <c r="C115" s="273"/>
    </row>
    <row r="116" spans="1:3" ht="12" customHeight="1">
      <c r="A116" s="445" t="s">
        <v>195</v>
      </c>
      <c r="B116" s="173" t="s">
        <v>387</v>
      </c>
      <c r="C116" s="273"/>
    </row>
    <row r="117" spans="1:3" ht="12" customHeight="1">
      <c r="A117" s="445" t="s">
        <v>196</v>
      </c>
      <c r="B117" s="173" t="s">
        <v>386</v>
      </c>
      <c r="C117" s="273"/>
    </row>
    <row r="118" spans="1:3" ht="12" customHeight="1">
      <c r="A118" s="445" t="s">
        <v>379</v>
      </c>
      <c r="B118" s="173" t="s">
        <v>374</v>
      </c>
      <c r="C118" s="273"/>
    </row>
    <row r="119" spans="1:3" ht="12" customHeight="1">
      <c r="A119" s="445" t="s">
        <v>380</v>
      </c>
      <c r="B119" s="173" t="s">
        <v>385</v>
      </c>
      <c r="C119" s="273"/>
    </row>
    <row r="120" spans="1:3" ht="12" customHeight="1" thickBot="1">
      <c r="A120" s="455" t="s">
        <v>381</v>
      </c>
      <c r="B120" s="173" t="s">
        <v>384</v>
      </c>
      <c r="C120" s="275"/>
    </row>
    <row r="121" spans="1:3" ht="12" customHeight="1" thickBot="1">
      <c r="A121" s="37" t="s">
        <v>17</v>
      </c>
      <c r="B121" s="154" t="s">
        <v>389</v>
      </c>
      <c r="C121" s="306">
        <f>+C122+C123</f>
        <v>0</v>
      </c>
    </row>
    <row r="122" spans="1:3" ht="12" customHeight="1">
      <c r="A122" s="445" t="s">
        <v>91</v>
      </c>
      <c r="B122" s="9" t="s">
        <v>58</v>
      </c>
      <c r="C122" s="309"/>
    </row>
    <row r="123" spans="1:3" ht="12" customHeight="1" thickBot="1">
      <c r="A123" s="447" t="s">
        <v>92</v>
      </c>
      <c r="B123" s="12" t="s">
        <v>59</v>
      </c>
      <c r="C123" s="310"/>
    </row>
    <row r="124" spans="1:3" ht="12" customHeight="1" thickBot="1">
      <c r="A124" s="37" t="s">
        <v>18</v>
      </c>
      <c r="B124" s="154" t="s">
        <v>390</v>
      </c>
      <c r="C124" s="306">
        <f>+C91+C107+C121</f>
        <v>0</v>
      </c>
    </row>
    <row r="125" spans="1:3" ht="12" customHeight="1" thickBot="1">
      <c r="A125" s="37" t="s">
        <v>19</v>
      </c>
      <c r="B125" s="154" t="s">
        <v>391</v>
      </c>
      <c r="C125" s="306">
        <f>+C126+C127+C128</f>
        <v>0</v>
      </c>
    </row>
    <row r="126" spans="1:3" s="119" customFormat="1" ht="12" customHeight="1">
      <c r="A126" s="445" t="s">
        <v>95</v>
      </c>
      <c r="B126" s="9" t="s">
        <v>392</v>
      </c>
      <c r="C126" s="273"/>
    </row>
    <row r="127" spans="1:3" ht="12" customHeight="1">
      <c r="A127" s="445" t="s">
        <v>96</v>
      </c>
      <c r="B127" s="9" t="s">
        <v>393</v>
      </c>
      <c r="C127" s="273"/>
    </row>
    <row r="128" spans="1:3" ht="12" customHeight="1" thickBot="1">
      <c r="A128" s="455" t="s">
        <v>97</v>
      </c>
      <c r="B128" s="7" t="s">
        <v>394</v>
      </c>
      <c r="C128" s="273"/>
    </row>
    <row r="129" spans="1:3" ht="12" customHeight="1" thickBot="1">
      <c r="A129" s="37" t="s">
        <v>20</v>
      </c>
      <c r="B129" s="154" t="s">
        <v>458</v>
      </c>
      <c r="C129" s="306">
        <f>+C130+C131+C132+C133</f>
        <v>0</v>
      </c>
    </row>
    <row r="130" spans="1:3" ht="12" customHeight="1">
      <c r="A130" s="445" t="s">
        <v>98</v>
      </c>
      <c r="B130" s="9" t="s">
        <v>395</v>
      </c>
      <c r="C130" s="273"/>
    </row>
    <row r="131" spans="1:3" ht="12" customHeight="1">
      <c r="A131" s="445" t="s">
        <v>99</v>
      </c>
      <c r="B131" s="9" t="s">
        <v>396</v>
      </c>
      <c r="C131" s="273"/>
    </row>
    <row r="132" spans="1:3" ht="12" customHeight="1">
      <c r="A132" s="445" t="s">
        <v>298</v>
      </c>
      <c r="B132" s="9" t="s">
        <v>397</v>
      </c>
      <c r="C132" s="273"/>
    </row>
    <row r="133" spans="1:3" s="119" customFormat="1" ht="12" customHeight="1" thickBot="1">
      <c r="A133" s="455" t="s">
        <v>299</v>
      </c>
      <c r="B133" s="7" t="s">
        <v>398</v>
      </c>
      <c r="C133" s="273"/>
    </row>
    <row r="134" spans="1:11" ht="12" customHeight="1" thickBot="1">
      <c r="A134" s="37" t="s">
        <v>21</v>
      </c>
      <c r="B134" s="154" t="s">
        <v>399</v>
      </c>
      <c r="C134" s="312">
        <f>+C135+C136+C137+C138</f>
        <v>0</v>
      </c>
      <c r="K134" s="271"/>
    </row>
    <row r="135" spans="1:3" ht="12.75">
      <c r="A135" s="445" t="s">
        <v>100</v>
      </c>
      <c r="B135" s="9" t="s">
        <v>400</v>
      </c>
      <c r="C135" s="273"/>
    </row>
    <row r="136" spans="1:3" ht="12" customHeight="1">
      <c r="A136" s="445" t="s">
        <v>101</v>
      </c>
      <c r="B136" s="9" t="s">
        <v>410</v>
      </c>
      <c r="C136" s="273"/>
    </row>
    <row r="137" spans="1:3" s="119" customFormat="1" ht="12" customHeight="1">
      <c r="A137" s="445" t="s">
        <v>311</v>
      </c>
      <c r="B137" s="9" t="s">
        <v>401</v>
      </c>
      <c r="C137" s="273"/>
    </row>
    <row r="138" spans="1:3" s="119" customFormat="1" ht="12" customHeight="1" thickBot="1">
      <c r="A138" s="455" t="s">
        <v>312</v>
      </c>
      <c r="B138" s="7" t="s">
        <v>402</v>
      </c>
      <c r="C138" s="273"/>
    </row>
    <row r="139" spans="1:3" s="119" customFormat="1" ht="12" customHeight="1" thickBot="1">
      <c r="A139" s="37" t="s">
        <v>22</v>
      </c>
      <c r="B139" s="154" t="s">
        <v>403</v>
      </c>
      <c r="C139" s="315">
        <f>+C140+C141+C142+C143</f>
        <v>0</v>
      </c>
    </row>
    <row r="140" spans="1:3" s="119" customFormat="1" ht="12" customHeight="1">
      <c r="A140" s="445" t="s">
        <v>187</v>
      </c>
      <c r="B140" s="9" t="s">
        <v>404</v>
      </c>
      <c r="C140" s="273"/>
    </row>
    <row r="141" spans="1:3" s="119" customFormat="1" ht="12" customHeight="1">
      <c r="A141" s="445" t="s">
        <v>188</v>
      </c>
      <c r="B141" s="9" t="s">
        <v>405</v>
      </c>
      <c r="C141" s="273"/>
    </row>
    <row r="142" spans="1:3" s="119" customFormat="1" ht="12" customHeight="1">
      <c r="A142" s="445" t="s">
        <v>225</v>
      </c>
      <c r="B142" s="9" t="s">
        <v>406</v>
      </c>
      <c r="C142" s="273"/>
    </row>
    <row r="143" spans="1:3" ht="12.75" customHeight="1" thickBot="1">
      <c r="A143" s="445" t="s">
        <v>314</v>
      </c>
      <c r="B143" s="9" t="s">
        <v>407</v>
      </c>
      <c r="C143" s="273"/>
    </row>
    <row r="144" spans="1:3" ht="12" customHeight="1" thickBot="1">
      <c r="A144" s="37" t="s">
        <v>23</v>
      </c>
      <c r="B144" s="154" t="s">
        <v>408</v>
      </c>
      <c r="C144" s="439">
        <f>+C125+C129+C134+C139</f>
        <v>0</v>
      </c>
    </row>
    <row r="145" spans="1:3" ht="15" customHeight="1" thickBot="1">
      <c r="A145" s="457" t="s">
        <v>24</v>
      </c>
      <c r="B145" s="389" t="s">
        <v>409</v>
      </c>
      <c r="C145" s="439">
        <f>+C124+C144</f>
        <v>0</v>
      </c>
    </row>
    <row r="146" spans="1:3" ht="13.5" thickBot="1">
      <c r="A146" s="397"/>
      <c r="B146" s="398"/>
      <c r="C146" s="399"/>
    </row>
    <row r="147" spans="1:3" ht="15" customHeight="1" thickBot="1">
      <c r="A147" s="268" t="s">
        <v>213</v>
      </c>
      <c r="B147" s="269"/>
      <c r="C147" s="151"/>
    </row>
    <row r="148" spans="1:3" ht="14.25" customHeight="1" thickBot="1">
      <c r="A148" s="268" t="s">
        <v>214</v>
      </c>
      <c r="B148" s="269"/>
      <c r="C14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tabSelected="1" view="pageBreakPreview" zoomScale="130" zoomScaleNormal="120" zoomScaleSheetLayoutView="130" workbookViewId="0" topLeftCell="C112">
      <selection activeCell="J141" sqref="J141"/>
    </sheetView>
  </sheetViews>
  <sheetFormatPr defaultColWidth="9.00390625" defaultRowHeight="12.75"/>
  <cols>
    <col min="1" max="1" width="9.00390625" style="392" customWidth="1"/>
    <col min="2" max="2" width="75.875" style="392" customWidth="1"/>
    <col min="3" max="3" width="15.50390625" style="393" customWidth="1"/>
    <col min="4" max="5" width="15.50390625" style="392" customWidth="1"/>
    <col min="6" max="6" width="9.00390625" style="44" customWidth="1"/>
    <col min="7" max="16384" width="9.375" style="44" customWidth="1"/>
  </cols>
  <sheetData>
    <row r="1" spans="1:5" ht="15.75" customHeight="1">
      <c r="A1" s="560" t="s">
        <v>12</v>
      </c>
      <c r="B1" s="560"/>
      <c r="C1" s="560"/>
      <c r="D1" s="560"/>
      <c r="E1" s="560"/>
    </row>
    <row r="2" spans="1:5" ht="15.75" customHeight="1" thickBot="1">
      <c r="A2" s="559" t="s">
        <v>158</v>
      </c>
      <c r="B2" s="559"/>
      <c r="D2" s="171"/>
      <c r="E2" s="316" t="s">
        <v>224</v>
      </c>
    </row>
    <row r="3" spans="1:5" ht="37.5" customHeight="1" thickBot="1">
      <c r="A3" s="23" t="s">
        <v>71</v>
      </c>
      <c r="B3" s="24" t="s">
        <v>14</v>
      </c>
      <c r="C3" s="24" t="s">
        <v>460</v>
      </c>
      <c r="D3" s="415" t="s">
        <v>461</v>
      </c>
      <c r="E3" s="193" t="s">
        <v>253</v>
      </c>
    </row>
    <row r="4" spans="1:5" s="46" customFormat="1" ht="12" customHeight="1" thickBot="1">
      <c r="A4" s="37">
        <v>1</v>
      </c>
      <c r="B4" s="38">
        <v>2</v>
      </c>
      <c r="C4" s="38">
        <v>3</v>
      </c>
      <c r="D4" s="38">
        <v>4</v>
      </c>
      <c r="E4" s="461">
        <v>5</v>
      </c>
    </row>
    <row r="5" spans="1:5" s="1" customFormat="1" ht="12" customHeight="1" thickBot="1">
      <c r="A5" s="20" t="s">
        <v>15</v>
      </c>
      <c r="B5" s="21" t="s">
        <v>254</v>
      </c>
      <c r="C5" s="407">
        <f>+C6+C7+C8+C9+C10+C11</f>
        <v>114175</v>
      </c>
      <c r="D5" s="407">
        <f>+D6+D7+D8+D9+D10+D11</f>
        <v>18205</v>
      </c>
      <c r="E5" s="272">
        <f>+E6+E7+E8+E9+E10+E11</f>
        <v>9582</v>
      </c>
    </row>
    <row r="6" spans="1:5" s="1" customFormat="1" ht="12" customHeight="1">
      <c r="A6" s="15" t="s">
        <v>102</v>
      </c>
      <c r="B6" s="427" t="s">
        <v>255</v>
      </c>
      <c r="C6" s="409">
        <v>6566</v>
      </c>
      <c r="D6" s="409">
        <v>10777</v>
      </c>
      <c r="E6" s="274">
        <v>3770</v>
      </c>
    </row>
    <row r="7" spans="1:5" s="1" customFormat="1" ht="12" customHeight="1">
      <c r="A7" s="14" t="s">
        <v>103</v>
      </c>
      <c r="B7" s="428" t="s">
        <v>256</v>
      </c>
      <c r="C7" s="408"/>
      <c r="D7" s="408">
        <v>2550</v>
      </c>
      <c r="E7" s="273"/>
    </row>
    <row r="8" spans="1:5" s="1" customFormat="1" ht="12" customHeight="1">
      <c r="A8" s="14" t="s">
        <v>104</v>
      </c>
      <c r="B8" s="428" t="s">
        <v>257</v>
      </c>
      <c r="C8" s="408">
        <v>2401</v>
      </c>
      <c r="D8" s="408">
        <v>995</v>
      </c>
      <c r="E8" s="273">
        <v>4811</v>
      </c>
    </row>
    <row r="9" spans="1:5" s="1" customFormat="1" ht="12" customHeight="1">
      <c r="A9" s="14" t="s">
        <v>105</v>
      </c>
      <c r="B9" s="428" t="s">
        <v>258</v>
      </c>
      <c r="C9" s="408"/>
      <c r="D9" s="408">
        <v>1011</v>
      </c>
      <c r="E9" s="273">
        <v>1001</v>
      </c>
    </row>
    <row r="10" spans="1:5" s="1" customFormat="1" ht="12" customHeight="1">
      <c r="A10" s="14" t="s">
        <v>154</v>
      </c>
      <c r="B10" s="428" t="s">
        <v>259</v>
      </c>
      <c r="C10" s="485">
        <v>182</v>
      </c>
      <c r="D10" s="485">
        <v>2872</v>
      </c>
      <c r="E10" s="273"/>
    </row>
    <row r="11" spans="1:5" s="1" customFormat="1" ht="12" customHeight="1" thickBot="1">
      <c r="A11" s="16" t="s">
        <v>106</v>
      </c>
      <c r="B11" s="303" t="s">
        <v>260</v>
      </c>
      <c r="C11" s="486">
        <v>105026</v>
      </c>
      <c r="D11" s="486"/>
      <c r="E11" s="273"/>
    </row>
    <row r="12" spans="1:5" s="1" customFormat="1" ht="12" customHeight="1" thickBot="1">
      <c r="A12" s="20" t="s">
        <v>16</v>
      </c>
      <c r="B12" s="301" t="s">
        <v>261</v>
      </c>
      <c r="C12" s="407">
        <f>+C13+C14+C15+C16+C17</f>
        <v>5894</v>
      </c>
      <c r="D12" s="407">
        <f>+D13+D14+D15+D16+D17</f>
        <v>2984</v>
      </c>
      <c r="E12" s="272">
        <f>+E13+E14+E15+E16+E17</f>
        <v>0</v>
      </c>
    </row>
    <row r="13" spans="1:5" s="1" customFormat="1" ht="12" customHeight="1">
      <c r="A13" s="15" t="s">
        <v>108</v>
      </c>
      <c r="B13" s="427" t="s">
        <v>262</v>
      </c>
      <c r="C13" s="409"/>
      <c r="D13" s="409"/>
      <c r="E13" s="274"/>
    </row>
    <row r="14" spans="1:5" s="1" customFormat="1" ht="12" customHeight="1">
      <c r="A14" s="14" t="s">
        <v>109</v>
      </c>
      <c r="B14" s="428" t="s">
        <v>263</v>
      </c>
      <c r="C14" s="408"/>
      <c r="D14" s="408"/>
      <c r="E14" s="273"/>
    </row>
    <row r="15" spans="1:5" s="1" customFormat="1" ht="12" customHeight="1">
      <c r="A15" s="14" t="s">
        <v>110</v>
      </c>
      <c r="B15" s="428" t="s">
        <v>474</v>
      </c>
      <c r="C15" s="408"/>
      <c r="D15" s="408"/>
      <c r="E15" s="273"/>
    </row>
    <row r="16" spans="1:5" s="1" customFormat="1" ht="12" customHeight="1">
      <c r="A16" s="14" t="s">
        <v>111</v>
      </c>
      <c r="B16" s="428" t="s">
        <v>475</v>
      </c>
      <c r="C16" s="408"/>
      <c r="D16" s="408"/>
      <c r="E16" s="273"/>
    </row>
    <row r="17" spans="1:5" s="1" customFormat="1" ht="12" customHeight="1">
      <c r="A17" s="14" t="s">
        <v>112</v>
      </c>
      <c r="B17" s="428" t="s">
        <v>264</v>
      </c>
      <c r="C17" s="408">
        <v>5894</v>
      </c>
      <c r="D17" s="408">
        <v>2984</v>
      </c>
      <c r="E17" s="273"/>
    </row>
    <row r="18" spans="1:5" s="1" customFormat="1" ht="12" customHeight="1" thickBot="1">
      <c r="A18" s="16" t="s">
        <v>121</v>
      </c>
      <c r="B18" s="303" t="s">
        <v>265</v>
      </c>
      <c r="C18" s="410"/>
      <c r="D18" s="410"/>
      <c r="E18" s="275"/>
    </row>
    <row r="19" spans="1:5" s="1" customFormat="1" ht="12" customHeight="1" thickBot="1">
      <c r="A19" s="20" t="s">
        <v>17</v>
      </c>
      <c r="B19" s="21" t="s">
        <v>266</v>
      </c>
      <c r="C19" s="407">
        <f>+C20+C21+C22+C23+C24</f>
        <v>46957</v>
      </c>
      <c r="D19" s="407">
        <f>+D20+D21+D22+D23+D24</f>
        <v>10706</v>
      </c>
      <c r="E19" s="272">
        <f>+E20+E21+E22+E23+E24</f>
        <v>9360</v>
      </c>
    </row>
    <row r="20" spans="1:5" s="1" customFormat="1" ht="12" customHeight="1">
      <c r="A20" s="15" t="s">
        <v>91</v>
      </c>
      <c r="B20" s="427" t="s">
        <v>267</v>
      </c>
      <c r="C20" s="409"/>
      <c r="D20" s="409"/>
      <c r="E20" s="274">
        <v>6360</v>
      </c>
    </row>
    <row r="21" spans="1:5" s="1" customFormat="1" ht="12" customHeight="1">
      <c r="A21" s="14" t="s">
        <v>92</v>
      </c>
      <c r="B21" s="428" t="s">
        <v>268</v>
      </c>
      <c r="C21" s="408"/>
      <c r="D21" s="408"/>
      <c r="E21" s="273"/>
    </row>
    <row r="22" spans="1:5" s="1" customFormat="1" ht="12" customHeight="1">
      <c r="A22" s="14" t="s">
        <v>93</v>
      </c>
      <c r="B22" s="428" t="s">
        <v>476</v>
      </c>
      <c r="C22" s="408"/>
      <c r="D22" s="408"/>
      <c r="E22" s="273"/>
    </row>
    <row r="23" spans="1:5" s="1" customFormat="1" ht="12" customHeight="1">
      <c r="A23" s="14" t="s">
        <v>94</v>
      </c>
      <c r="B23" s="428" t="s">
        <v>477</v>
      </c>
      <c r="C23" s="408"/>
      <c r="D23" s="408"/>
      <c r="E23" s="273">
        <v>3000</v>
      </c>
    </row>
    <row r="24" spans="1:5" s="1" customFormat="1" ht="12" customHeight="1">
      <c r="A24" s="14" t="s">
        <v>177</v>
      </c>
      <c r="B24" s="428" t="s">
        <v>269</v>
      </c>
      <c r="C24" s="408">
        <v>46957</v>
      </c>
      <c r="D24" s="408">
        <v>10706</v>
      </c>
      <c r="E24" s="273"/>
    </row>
    <row r="25" spans="1:5" s="1" customFormat="1" ht="12" customHeight="1" thickBot="1">
      <c r="A25" s="16" t="s">
        <v>178</v>
      </c>
      <c r="B25" s="303" t="s">
        <v>270</v>
      </c>
      <c r="C25" s="410"/>
      <c r="D25" s="410"/>
      <c r="E25" s="275"/>
    </row>
    <row r="26" spans="1:5" s="1" customFormat="1" ht="12" customHeight="1" thickBot="1">
      <c r="A26" s="20" t="s">
        <v>179</v>
      </c>
      <c r="B26" s="21" t="s">
        <v>271</v>
      </c>
      <c r="C26" s="414">
        <f>+C27+C30+C31+C32</f>
        <v>40437</v>
      </c>
      <c r="D26" s="414">
        <f>+D27+D30+D31+D32</f>
        <v>22104</v>
      </c>
      <c r="E26" s="458">
        <f>+E27+E30+E31+E32</f>
        <v>21870</v>
      </c>
    </row>
    <row r="27" spans="1:5" s="1" customFormat="1" ht="12" customHeight="1">
      <c r="A27" s="15" t="s">
        <v>272</v>
      </c>
      <c r="B27" s="427" t="s">
        <v>278</v>
      </c>
      <c r="C27" s="460">
        <f>+C28+C29</f>
        <v>18979</v>
      </c>
      <c r="D27" s="460">
        <f>+D28+D29</f>
        <v>18677</v>
      </c>
      <c r="E27" s="459">
        <f>+E28+E29</f>
        <v>18677</v>
      </c>
    </row>
    <row r="28" spans="1:5" s="1" customFormat="1" ht="12" customHeight="1">
      <c r="A28" s="14" t="s">
        <v>273</v>
      </c>
      <c r="B28" s="428" t="s">
        <v>279</v>
      </c>
      <c r="C28" s="408">
        <v>1549</v>
      </c>
      <c r="D28" s="408">
        <v>1549</v>
      </c>
      <c r="E28" s="273">
        <v>1549</v>
      </c>
    </row>
    <row r="29" spans="1:5" s="1" customFormat="1" ht="12" customHeight="1">
      <c r="A29" s="14" t="s">
        <v>274</v>
      </c>
      <c r="B29" s="428" t="s">
        <v>280</v>
      </c>
      <c r="C29" s="408">
        <v>17430</v>
      </c>
      <c r="D29" s="408">
        <v>17128</v>
      </c>
      <c r="E29" s="273">
        <v>17128</v>
      </c>
    </row>
    <row r="30" spans="1:5" s="1" customFormat="1" ht="12" customHeight="1">
      <c r="A30" s="14" t="s">
        <v>275</v>
      </c>
      <c r="B30" s="428" t="s">
        <v>281</v>
      </c>
      <c r="C30" s="408">
        <v>6939</v>
      </c>
      <c r="D30" s="408">
        <v>2776</v>
      </c>
      <c r="E30" s="273">
        <v>2776</v>
      </c>
    </row>
    <row r="31" spans="1:5" s="1" customFormat="1" ht="12" customHeight="1">
      <c r="A31" s="14" t="s">
        <v>276</v>
      </c>
      <c r="B31" s="428" t="s">
        <v>282</v>
      </c>
      <c r="C31" s="408">
        <v>349</v>
      </c>
      <c r="D31" s="408">
        <v>651</v>
      </c>
      <c r="E31" s="273">
        <v>417</v>
      </c>
    </row>
    <row r="32" spans="1:5" s="1" customFormat="1" ht="12" customHeight="1" thickBot="1">
      <c r="A32" s="16" t="s">
        <v>277</v>
      </c>
      <c r="B32" s="303" t="s">
        <v>283</v>
      </c>
      <c r="C32" s="410">
        <v>14170</v>
      </c>
      <c r="D32" s="410"/>
      <c r="E32" s="275"/>
    </row>
    <row r="33" spans="1:5" s="1" customFormat="1" ht="12" customHeight="1" thickBot="1">
      <c r="A33" s="20" t="s">
        <v>19</v>
      </c>
      <c r="B33" s="21" t="s">
        <v>284</v>
      </c>
      <c r="C33" s="407">
        <f>SUM(C34:C43)</f>
        <v>2854</v>
      </c>
      <c r="D33" s="407">
        <f>SUM(D34:D43)</f>
        <v>4314</v>
      </c>
      <c r="E33" s="272">
        <f>SUM(E34:E43)</f>
        <v>4860</v>
      </c>
    </row>
    <row r="34" spans="1:5" s="1" customFormat="1" ht="12" customHeight="1">
      <c r="A34" s="15" t="s">
        <v>95</v>
      </c>
      <c r="B34" s="427" t="s">
        <v>287</v>
      </c>
      <c r="C34" s="409"/>
      <c r="D34" s="409"/>
      <c r="E34" s="274"/>
    </row>
    <row r="35" spans="1:5" s="1" customFormat="1" ht="12" customHeight="1">
      <c r="A35" s="14" t="s">
        <v>96</v>
      </c>
      <c r="B35" s="428" t="s">
        <v>288</v>
      </c>
      <c r="C35" s="408"/>
      <c r="D35" s="408"/>
      <c r="E35" s="273"/>
    </row>
    <row r="36" spans="1:5" s="1" customFormat="1" ht="12" customHeight="1">
      <c r="A36" s="14" t="s">
        <v>97</v>
      </c>
      <c r="B36" s="428" t="s">
        <v>289</v>
      </c>
      <c r="C36" s="408"/>
      <c r="D36" s="408"/>
      <c r="E36" s="273">
        <v>1190</v>
      </c>
    </row>
    <row r="37" spans="1:5" s="1" customFormat="1" ht="12" customHeight="1">
      <c r="A37" s="14" t="s">
        <v>181</v>
      </c>
      <c r="B37" s="428" t="s">
        <v>290</v>
      </c>
      <c r="C37" s="408">
        <v>2854</v>
      </c>
      <c r="D37" s="408">
        <v>2776</v>
      </c>
      <c r="E37" s="273">
        <v>1020</v>
      </c>
    </row>
    <row r="38" spans="1:5" s="1" customFormat="1" ht="12" customHeight="1">
      <c r="A38" s="14" t="s">
        <v>182</v>
      </c>
      <c r="B38" s="428" t="s">
        <v>291</v>
      </c>
      <c r="C38" s="408"/>
      <c r="D38" s="408">
        <v>1138</v>
      </c>
      <c r="E38" s="273">
        <v>2250</v>
      </c>
    </row>
    <row r="39" spans="1:5" s="1" customFormat="1" ht="12" customHeight="1">
      <c r="A39" s="14" t="s">
        <v>183</v>
      </c>
      <c r="B39" s="428" t="s">
        <v>292</v>
      </c>
      <c r="C39" s="408"/>
      <c r="D39" s="408"/>
      <c r="E39" s="273"/>
    </row>
    <row r="40" spans="1:5" s="1" customFormat="1" ht="12" customHeight="1">
      <c r="A40" s="14" t="s">
        <v>184</v>
      </c>
      <c r="B40" s="428" t="s">
        <v>293</v>
      </c>
      <c r="C40" s="408"/>
      <c r="D40" s="408"/>
      <c r="E40" s="273"/>
    </row>
    <row r="41" spans="1:5" s="1" customFormat="1" ht="12" customHeight="1">
      <c r="A41" s="14" t="s">
        <v>185</v>
      </c>
      <c r="B41" s="428" t="s">
        <v>294</v>
      </c>
      <c r="C41" s="408"/>
      <c r="D41" s="408">
        <v>400</v>
      </c>
      <c r="E41" s="273">
        <v>400</v>
      </c>
    </row>
    <row r="42" spans="1:5" s="1" customFormat="1" ht="12" customHeight="1">
      <c r="A42" s="14" t="s">
        <v>285</v>
      </c>
      <c r="B42" s="428" t="s">
        <v>295</v>
      </c>
      <c r="C42" s="411"/>
      <c r="D42" s="411"/>
      <c r="E42" s="276"/>
    </row>
    <row r="43" spans="1:5" s="1" customFormat="1" ht="12" customHeight="1" thickBot="1">
      <c r="A43" s="16" t="s">
        <v>286</v>
      </c>
      <c r="B43" s="303" t="s">
        <v>296</v>
      </c>
      <c r="C43" s="412"/>
      <c r="D43" s="412"/>
      <c r="E43" s="277"/>
    </row>
    <row r="44" spans="1:5" s="1" customFormat="1" ht="12" customHeight="1" thickBot="1">
      <c r="A44" s="20" t="s">
        <v>20</v>
      </c>
      <c r="B44" s="21" t="s">
        <v>297</v>
      </c>
      <c r="C44" s="407">
        <f>SUM(C45:C49)</f>
        <v>162</v>
      </c>
      <c r="D44" s="407">
        <f>SUM(D45:D49)</f>
        <v>63</v>
      </c>
      <c r="E44" s="272">
        <f>SUM(E45:E49)</f>
        <v>0</v>
      </c>
    </row>
    <row r="45" spans="1:5" s="1" customFormat="1" ht="12" customHeight="1">
      <c r="A45" s="15" t="s">
        <v>98</v>
      </c>
      <c r="B45" s="427" t="s">
        <v>301</v>
      </c>
      <c r="C45" s="466"/>
      <c r="D45" s="466"/>
      <c r="E45" s="299"/>
    </row>
    <row r="46" spans="1:5" s="1" customFormat="1" ht="12" customHeight="1">
      <c r="A46" s="14" t="s">
        <v>99</v>
      </c>
      <c r="B46" s="428" t="s">
        <v>302</v>
      </c>
      <c r="C46" s="411"/>
      <c r="D46" s="411"/>
      <c r="E46" s="276"/>
    </row>
    <row r="47" spans="1:5" s="1" customFormat="1" ht="12" customHeight="1">
      <c r="A47" s="14" t="s">
        <v>298</v>
      </c>
      <c r="B47" s="428" t="s">
        <v>303</v>
      </c>
      <c r="C47" s="411">
        <v>162</v>
      </c>
      <c r="D47" s="411">
        <v>63</v>
      </c>
      <c r="E47" s="276"/>
    </row>
    <row r="48" spans="1:5" s="1" customFormat="1" ht="12" customHeight="1">
      <c r="A48" s="14" t="s">
        <v>299</v>
      </c>
      <c r="B48" s="428" t="s">
        <v>304</v>
      </c>
      <c r="C48" s="411"/>
      <c r="D48" s="411"/>
      <c r="E48" s="276"/>
    </row>
    <row r="49" spans="1:5" s="1" customFormat="1" ht="12" customHeight="1" thickBot="1">
      <c r="A49" s="16" t="s">
        <v>300</v>
      </c>
      <c r="B49" s="303" t="s">
        <v>305</v>
      </c>
      <c r="C49" s="412"/>
      <c r="D49" s="412"/>
      <c r="E49" s="277"/>
    </row>
    <row r="50" spans="1:5" s="1" customFormat="1" ht="12" customHeight="1" thickBot="1">
      <c r="A50" s="20" t="s">
        <v>186</v>
      </c>
      <c r="B50" s="21" t="s">
        <v>306</v>
      </c>
      <c r="C50" s="407">
        <f>SUM(C51:C53)</f>
        <v>0</v>
      </c>
      <c r="D50" s="407">
        <f>SUM(D51:D53)</f>
        <v>0</v>
      </c>
      <c r="E50" s="272">
        <f>SUM(E51:E53)</f>
        <v>0</v>
      </c>
    </row>
    <row r="51" spans="1:5" s="1" customFormat="1" ht="12" customHeight="1">
      <c r="A51" s="15" t="s">
        <v>100</v>
      </c>
      <c r="B51" s="427" t="s">
        <v>307</v>
      </c>
      <c r="C51" s="409"/>
      <c r="D51" s="409"/>
      <c r="E51" s="274"/>
    </row>
    <row r="52" spans="1:5" s="1" customFormat="1" ht="12" customHeight="1">
      <c r="A52" s="14" t="s">
        <v>101</v>
      </c>
      <c r="B52" s="428" t="s">
        <v>478</v>
      </c>
      <c r="C52" s="408"/>
      <c r="D52" s="408"/>
      <c r="E52" s="273"/>
    </row>
    <row r="53" spans="1:5" s="1" customFormat="1" ht="12" customHeight="1">
      <c r="A53" s="14" t="s">
        <v>311</v>
      </c>
      <c r="B53" s="428" t="s">
        <v>309</v>
      </c>
      <c r="C53" s="408"/>
      <c r="D53" s="408"/>
      <c r="E53" s="273"/>
    </row>
    <row r="54" spans="1:5" s="1" customFormat="1" ht="12" customHeight="1" thickBot="1">
      <c r="A54" s="16" t="s">
        <v>312</v>
      </c>
      <c r="B54" s="303" t="s">
        <v>310</v>
      </c>
      <c r="C54" s="410"/>
      <c r="D54" s="410"/>
      <c r="E54" s="275"/>
    </row>
    <row r="55" spans="1:5" s="1" customFormat="1" ht="12" customHeight="1" thickBot="1">
      <c r="A55" s="20" t="s">
        <v>22</v>
      </c>
      <c r="B55" s="301" t="s">
        <v>313</v>
      </c>
      <c r="C55" s="407">
        <f>SUM(C56:C58)</f>
        <v>0</v>
      </c>
      <c r="D55" s="407">
        <f>SUM(D56:D58)</f>
        <v>23453</v>
      </c>
      <c r="E55" s="272">
        <f>SUM(E56:E58)</f>
        <v>0</v>
      </c>
    </row>
    <row r="56" spans="1:5" s="1" customFormat="1" ht="12" customHeight="1">
      <c r="A56" s="14" t="s">
        <v>187</v>
      </c>
      <c r="B56" s="427" t="s">
        <v>315</v>
      </c>
      <c r="C56" s="411"/>
      <c r="D56" s="411"/>
      <c r="E56" s="276"/>
    </row>
    <row r="57" spans="1:5" s="1" customFormat="1" ht="12" customHeight="1">
      <c r="A57" s="14" t="s">
        <v>188</v>
      </c>
      <c r="B57" s="428" t="s">
        <v>479</v>
      </c>
      <c r="C57" s="411"/>
      <c r="D57" s="411"/>
      <c r="E57" s="276"/>
    </row>
    <row r="58" spans="1:5" s="1" customFormat="1" ht="12" customHeight="1">
      <c r="A58" s="14" t="s">
        <v>225</v>
      </c>
      <c r="B58" s="428" t="s">
        <v>316</v>
      </c>
      <c r="C58" s="411"/>
      <c r="D58" s="411">
        <v>23453</v>
      </c>
      <c r="E58" s="276"/>
    </row>
    <row r="59" spans="1:5" s="1" customFormat="1" ht="12" customHeight="1" thickBot="1">
      <c r="A59" s="14" t="s">
        <v>314</v>
      </c>
      <c r="B59" s="303" t="s">
        <v>317</v>
      </c>
      <c r="C59" s="411"/>
      <c r="D59" s="411"/>
      <c r="E59" s="276"/>
    </row>
    <row r="60" spans="1:5" s="1" customFormat="1" ht="12" customHeight="1" thickBot="1">
      <c r="A60" s="20" t="s">
        <v>23</v>
      </c>
      <c r="B60" s="21" t="s">
        <v>318</v>
      </c>
      <c r="C60" s="414">
        <f>+C5+C12+C19+C26+C33+C44+C50+C55</f>
        <v>210479</v>
      </c>
      <c r="D60" s="414">
        <f>+D5+D12+D19+D26+D33+D44+D50+D55</f>
        <v>81829</v>
      </c>
      <c r="E60" s="458">
        <f>+E5+E12+E19+E26+E33+E44+E50+E55</f>
        <v>45672</v>
      </c>
    </row>
    <row r="61" spans="1:5" s="1" customFormat="1" ht="12" customHeight="1" thickBot="1">
      <c r="A61" s="467" t="s">
        <v>319</v>
      </c>
      <c r="B61" s="301" t="s">
        <v>320</v>
      </c>
      <c r="C61" s="407">
        <f>SUM(C62:C64)</f>
        <v>26845</v>
      </c>
      <c r="D61" s="407">
        <f>SUM(D62:D64)</f>
        <v>22000</v>
      </c>
      <c r="E61" s="272">
        <f>SUM(E62:E64)</f>
        <v>46552</v>
      </c>
    </row>
    <row r="62" spans="1:5" s="1" customFormat="1" ht="12" customHeight="1">
      <c r="A62" s="14" t="s">
        <v>353</v>
      </c>
      <c r="B62" s="427" t="s">
        <v>321</v>
      </c>
      <c r="C62" s="411"/>
      <c r="D62" s="411"/>
      <c r="E62" s="276">
        <v>46552</v>
      </c>
    </row>
    <row r="63" spans="1:5" s="1" customFormat="1" ht="12" customHeight="1">
      <c r="A63" s="14" t="s">
        <v>362</v>
      </c>
      <c r="B63" s="428" t="s">
        <v>322</v>
      </c>
      <c r="C63" s="411"/>
      <c r="D63" s="411"/>
      <c r="E63" s="276"/>
    </row>
    <row r="64" spans="1:5" s="1" customFormat="1" ht="12" customHeight="1" thickBot="1">
      <c r="A64" s="14" t="s">
        <v>363</v>
      </c>
      <c r="B64" s="500" t="s">
        <v>487</v>
      </c>
      <c r="C64" s="411">
        <v>26845</v>
      </c>
      <c r="D64" s="411">
        <v>22000</v>
      </c>
      <c r="E64" s="276"/>
    </row>
    <row r="65" spans="1:5" s="1" customFormat="1" ht="12" customHeight="1" thickBot="1">
      <c r="A65" s="467" t="s">
        <v>324</v>
      </c>
      <c r="B65" s="301" t="s">
        <v>325</v>
      </c>
      <c r="C65" s="407">
        <f>SUM(C66:C69)</f>
        <v>0</v>
      </c>
      <c r="D65" s="407">
        <f>SUM(D66:D69)</f>
        <v>0</v>
      </c>
      <c r="E65" s="272">
        <f>SUM(E66:E69)</f>
        <v>0</v>
      </c>
    </row>
    <row r="66" spans="1:5" s="1" customFormat="1" ht="12" customHeight="1">
      <c r="A66" s="14" t="s">
        <v>155</v>
      </c>
      <c r="B66" s="427" t="s">
        <v>326</v>
      </c>
      <c r="C66" s="411"/>
      <c r="D66" s="411"/>
      <c r="E66" s="276"/>
    </row>
    <row r="67" spans="1:5" s="1" customFormat="1" ht="12" customHeight="1">
      <c r="A67" s="14" t="s">
        <v>156</v>
      </c>
      <c r="B67" s="428" t="s">
        <v>327</v>
      </c>
      <c r="C67" s="411"/>
      <c r="D67" s="411"/>
      <c r="E67" s="276"/>
    </row>
    <row r="68" spans="1:5" s="1" customFormat="1" ht="12" customHeight="1">
      <c r="A68" s="14" t="s">
        <v>354</v>
      </c>
      <c r="B68" s="428" t="s">
        <v>328</v>
      </c>
      <c r="C68" s="411"/>
      <c r="D68" s="411"/>
      <c r="E68" s="276"/>
    </row>
    <row r="69" spans="1:7" s="1" customFormat="1" ht="17.25" customHeight="1" thickBot="1">
      <c r="A69" s="14" t="s">
        <v>355</v>
      </c>
      <c r="B69" s="303" t="s">
        <v>329</v>
      </c>
      <c r="C69" s="411"/>
      <c r="D69" s="411"/>
      <c r="E69" s="276"/>
      <c r="G69" s="47"/>
    </row>
    <row r="70" spans="1:5" s="1" customFormat="1" ht="12" customHeight="1" thickBot="1">
      <c r="A70" s="467" t="s">
        <v>330</v>
      </c>
      <c r="B70" s="301" t="s">
        <v>331</v>
      </c>
      <c r="C70" s="407">
        <f>SUM(C71:C72)</f>
        <v>22141</v>
      </c>
      <c r="D70" s="407">
        <f>SUM(D71:D72)</f>
        <v>13325</v>
      </c>
      <c r="E70" s="272">
        <f>SUM(E71:E72)</f>
        <v>11045</v>
      </c>
    </row>
    <row r="71" spans="1:5" s="1" customFormat="1" ht="12" customHeight="1">
      <c r="A71" s="14" t="s">
        <v>356</v>
      </c>
      <c r="B71" s="427" t="s">
        <v>332</v>
      </c>
      <c r="C71" s="411">
        <v>22141</v>
      </c>
      <c r="D71" s="411">
        <v>13325</v>
      </c>
      <c r="E71" s="276">
        <v>11045</v>
      </c>
    </row>
    <row r="72" spans="1:5" s="1" customFormat="1" ht="12" customHeight="1" thickBot="1">
      <c r="A72" s="14" t="s">
        <v>357</v>
      </c>
      <c r="B72" s="303" t="s">
        <v>333</v>
      </c>
      <c r="C72" s="411"/>
      <c r="D72" s="411"/>
      <c r="E72" s="276"/>
    </row>
    <row r="73" spans="1:5" s="1" customFormat="1" ht="12" customHeight="1" thickBot="1">
      <c r="A73" s="467" t="s">
        <v>334</v>
      </c>
      <c r="B73" s="301" t="s">
        <v>335</v>
      </c>
      <c r="C73" s="407">
        <f>SUM(C74:C76)</f>
        <v>0</v>
      </c>
      <c r="D73" s="407">
        <f>SUM(D74:D76)</f>
        <v>0</v>
      </c>
      <c r="E73" s="272">
        <f>SUM(E74:E76)</f>
        <v>0</v>
      </c>
    </row>
    <row r="74" spans="1:5" s="1" customFormat="1" ht="12" customHeight="1">
      <c r="A74" s="14" t="s">
        <v>358</v>
      </c>
      <c r="B74" s="427" t="s">
        <v>336</v>
      </c>
      <c r="C74" s="411"/>
      <c r="D74" s="411"/>
      <c r="E74" s="276"/>
    </row>
    <row r="75" spans="1:5" s="1" customFormat="1" ht="12" customHeight="1">
      <c r="A75" s="14" t="s">
        <v>359</v>
      </c>
      <c r="B75" s="428" t="s">
        <v>337</v>
      </c>
      <c r="C75" s="411"/>
      <c r="D75" s="411"/>
      <c r="E75" s="276"/>
    </row>
    <row r="76" spans="1:5" s="1" customFormat="1" ht="12" customHeight="1" thickBot="1">
      <c r="A76" s="14" t="s">
        <v>360</v>
      </c>
      <c r="B76" s="303" t="s">
        <v>338</v>
      </c>
      <c r="C76" s="411"/>
      <c r="D76" s="411"/>
      <c r="E76" s="276"/>
    </row>
    <row r="77" spans="1:5" s="1" customFormat="1" ht="12" customHeight="1" thickBot="1">
      <c r="A77" s="467" t="s">
        <v>339</v>
      </c>
      <c r="B77" s="301" t="s">
        <v>361</v>
      </c>
      <c r="C77" s="407">
        <f>SUM(C78:C81)</f>
        <v>0</v>
      </c>
      <c r="D77" s="407">
        <f>SUM(D78:D81)</f>
        <v>0</v>
      </c>
      <c r="E77" s="272">
        <f>SUM(E78:E81)</f>
        <v>0</v>
      </c>
    </row>
    <row r="78" spans="1:5" s="1" customFormat="1" ht="12" customHeight="1">
      <c r="A78" s="468" t="s">
        <v>340</v>
      </c>
      <c r="B78" s="427" t="s">
        <v>341</v>
      </c>
      <c r="C78" s="411"/>
      <c r="D78" s="411"/>
      <c r="E78" s="276"/>
    </row>
    <row r="79" spans="1:5" s="1" customFormat="1" ht="12" customHeight="1">
      <c r="A79" s="469" t="s">
        <v>342</v>
      </c>
      <c r="B79" s="428" t="s">
        <v>343</v>
      </c>
      <c r="C79" s="411"/>
      <c r="D79" s="411"/>
      <c r="E79" s="276"/>
    </row>
    <row r="80" spans="1:5" s="1" customFormat="1" ht="12" customHeight="1">
      <c r="A80" s="469" t="s">
        <v>344</v>
      </c>
      <c r="B80" s="428" t="s">
        <v>345</v>
      </c>
      <c r="C80" s="411"/>
      <c r="D80" s="411"/>
      <c r="E80" s="276"/>
    </row>
    <row r="81" spans="1:5" s="1" customFormat="1" ht="12" customHeight="1" thickBot="1">
      <c r="A81" s="470" t="s">
        <v>346</v>
      </c>
      <c r="B81" s="303" t="s">
        <v>347</v>
      </c>
      <c r="C81" s="411"/>
      <c r="D81" s="411"/>
      <c r="E81" s="276"/>
    </row>
    <row r="82" spans="1:5" s="1" customFormat="1" ht="12" customHeight="1" thickBot="1">
      <c r="A82" s="467" t="s">
        <v>348</v>
      </c>
      <c r="B82" s="301" t="s">
        <v>349</v>
      </c>
      <c r="C82" s="472"/>
      <c r="D82" s="472"/>
      <c r="E82" s="473"/>
    </row>
    <row r="83" spans="1:5" s="1" customFormat="1" ht="12" customHeight="1" thickBot="1">
      <c r="A83" s="467" t="s">
        <v>350</v>
      </c>
      <c r="B83" s="498" t="s">
        <v>351</v>
      </c>
      <c r="C83" s="414">
        <f>+C61+C65+C70+C73+C77+C82</f>
        <v>48986</v>
      </c>
      <c r="D83" s="414">
        <f>+D61+D65+D70+D73+D77+D82</f>
        <v>35325</v>
      </c>
      <c r="E83" s="458">
        <f>+E61+E65+E70+E73+E77+E82</f>
        <v>57597</v>
      </c>
    </row>
    <row r="84" spans="1:5" s="1" customFormat="1" ht="12" customHeight="1" thickBot="1">
      <c r="A84" s="471" t="s">
        <v>364</v>
      </c>
      <c r="B84" s="499" t="s">
        <v>352</v>
      </c>
      <c r="C84" s="414">
        <f>+C60+C83</f>
        <v>259465</v>
      </c>
      <c r="D84" s="414">
        <f>+D60+D83</f>
        <v>117154</v>
      </c>
      <c r="E84" s="458">
        <f>+E60+E83</f>
        <v>103269</v>
      </c>
    </row>
    <row r="85" spans="1:5" s="1" customFormat="1" ht="12" customHeight="1">
      <c r="A85" s="376"/>
      <c r="B85" s="377"/>
      <c r="C85" s="378"/>
      <c r="D85" s="379"/>
      <c r="E85" s="380"/>
    </row>
    <row r="86" spans="1:5" s="1" customFormat="1" ht="12" customHeight="1">
      <c r="A86" s="560" t="s">
        <v>44</v>
      </c>
      <c r="B86" s="560"/>
      <c r="C86" s="560"/>
      <c r="D86" s="560"/>
      <c r="E86" s="560"/>
    </row>
    <row r="87" spans="1:5" s="1" customFormat="1" ht="12" customHeight="1" thickBot="1">
      <c r="A87" s="561" t="s">
        <v>159</v>
      </c>
      <c r="B87" s="561"/>
      <c r="C87" s="393"/>
      <c r="D87" s="171"/>
      <c r="E87" s="316" t="s">
        <v>224</v>
      </c>
    </row>
    <row r="88" spans="1:6" s="1" customFormat="1" ht="24" customHeight="1" thickBot="1">
      <c r="A88" s="23" t="s">
        <v>13</v>
      </c>
      <c r="B88" s="24" t="s">
        <v>45</v>
      </c>
      <c r="C88" s="24" t="s">
        <v>460</v>
      </c>
      <c r="D88" s="415" t="s">
        <v>461</v>
      </c>
      <c r="E88" s="193" t="s">
        <v>253</v>
      </c>
      <c r="F88" s="178"/>
    </row>
    <row r="89" spans="1:6" s="1" customFormat="1" ht="12" customHeight="1" thickBot="1">
      <c r="A89" s="37">
        <v>1</v>
      </c>
      <c r="B89" s="38">
        <v>2</v>
      </c>
      <c r="C89" s="38">
        <v>3</v>
      </c>
      <c r="D89" s="38">
        <v>4</v>
      </c>
      <c r="E89" s="39">
        <v>5</v>
      </c>
      <c r="F89" s="178"/>
    </row>
    <row r="90" spans="1:6" s="1" customFormat="1" ht="15" customHeight="1" thickBot="1">
      <c r="A90" s="22" t="s">
        <v>15</v>
      </c>
      <c r="B90" s="31" t="s">
        <v>367</v>
      </c>
      <c r="C90" s="501">
        <f>SUM(C91:C95)</f>
        <v>161385</v>
      </c>
      <c r="D90" s="406">
        <f>+D91+D92+D93+D94+D95</f>
        <v>51308</v>
      </c>
      <c r="E90" s="513">
        <f>+E91+E92+E93+E94+E95</f>
        <v>32453</v>
      </c>
      <c r="F90" s="178"/>
    </row>
    <row r="91" spans="1:5" s="1" customFormat="1" ht="12.75" customHeight="1">
      <c r="A91" s="17" t="s">
        <v>102</v>
      </c>
      <c r="B91" s="10" t="s">
        <v>46</v>
      </c>
      <c r="C91" s="502">
        <v>8689</v>
      </c>
      <c r="D91" s="518">
        <v>9241</v>
      </c>
      <c r="E91" s="514">
        <v>8980</v>
      </c>
    </row>
    <row r="92" spans="1:5" ht="16.5" customHeight="1">
      <c r="A92" s="14" t="s">
        <v>103</v>
      </c>
      <c r="B92" s="8" t="s">
        <v>189</v>
      </c>
      <c r="C92" s="503">
        <v>1955</v>
      </c>
      <c r="D92" s="408">
        <v>2107</v>
      </c>
      <c r="E92" s="273">
        <v>2439</v>
      </c>
    </row>
    <row r="93" spans="1:5" ht="15.75">
      <c r="A93" s="14" t="s">
        <v>104</v>
      </c>
      <c r="B93" s="8" t="s">
        <v>145</v>
      </c>
      <c r="C93" s="504">
        <v>127916</v>
      </c>
      <c r="D93" s="410">
        <v>22847</v>
      </c>
      <c r="E93" s="275">
        <v>19434</v>
      </c>
    </row>
    <row r="94" spans="1:5" s="46" customFormat="1" ht="12" customHeight="1">
      <c r="A94" s="14" t="s">
        <v>105</v>
      </c>
      <c r="B94" s="11" t="s">
        <v>190</v>
      </c>
      <c r="C94" s="504">
        <v>4135</v>
      </c>
      <c r="D94" s="410">
        <v>3949</v>
      </c>
      <c r="E94" s="275">
        <v>1600</v>
      </c>
    </row>
    <row r="95" spans="1:5" ht="12" customHeight="1">
      <c r="A95" s="14" t="s">
        <v>116</v>
      </c>
      <c r="B95" s="19" t="s">
        <v>191</v>
      </c>
      <c r="C95" s="504">
        <v>18690</v>
      </c>
      <c r="D95" s="410">
        <v>13164</v>
      </c>
      <c r="E95" s="275"/>
    </row>
    <row r="96" spans="1:5" ht="12" customHeight="1">
      <c r="A96" s="14" t="s">
        <v>106</v>
      </c>
      <c r="B96" s="8" t="s">
        <v>368</v>
      </c>
      <c r="C96" s="504"/>
      <c r="D96" s="410"/>
      <c r="E96" s="275"/>
    </row>
    <row r="97" spans="1:5" ht="12" customHeight="1">
      <c r="A97" s="14" t="s">
        <v>107</v>
      </c>
      <c r="B97" s="172" t="s">
        <v>369</v>
      </c>
      <c r="C97" s="504"/>
      <c r="D97" s="410"/>
      <c r="E97" s="275"/>
    </row>
    <row r="98" spans="1:5" ht="12" customHeight="1">
      <c r="A98" s="14" t="s">
        <v>117</v>
      </c>
      <c r="B98" s="173" t="s">
        <v>370</v>
      </c>
      <c r="C98" s="504">
        <v>281</v>
      </c>
      <c r="D98" s="410"/>
      <c r="E98" s="275"/>
    </row>
    <row r="99" spans="1:5" ht="12" customHeight="1">
      <c r="A99" s="14" t="s">
        <v>118</v>
      </c>
      <c r="B99" s="173" t="s">
        <v>371</v>
      </c>
      <c r="C99" s="504">
        <v>18395</v>
      </c>
      <c r="D99" s="410">
        <v>12484</v>
      </c>
      <c r="E99" s="275"/>
    </row>
    <row r="100" spans="1:5" ht="12" customHeight="1">
      <c r="A100" s="14" t="s">
        <v>119</v>
      </c>
      <c r="B100" s="172" t="s">
        <v>372</v>
      </c>
      <c r="C100" s="504"/>
      <c r="D100" s="410"/>
      <c r="E100" s="275"/>
    </row>
    <row r="101" spans="1:5" ht="12" customHeight="1">
      <c r="A101" s="14" t="s">
        <v>120</v>
      </c>
      <c r="B101" s="172" t="s">
        <v>373</v>
      </c>
      <c r="C101" s="504"/>
      <c r="D101" s="410"/>
      <c r="E101" s="275"/>
    </row>
    <row r="102" spans="1:5" ht="12" customHeight="1">
      <c r="A102" s="14" t="s">
        <v>122</v>
      </c>
      <c r="B102" s="173" t="s">
        <v>374</v>
      </c>
      <c r="C102" s="504"/>
      <c r="D102" s="410"/>
      <c r="E102" s="275"/>
    </row>
    <row r="103" spans="1:5" ht="12" customHeight="1">
      <c r="A103" s="13" t="s">
        <v>192</v>
      </c>
      <c r="B103" s="174" t="s">
        <v>375</v>
      </c>
      <c r="C103" s="504"/>
      <c r="D103" s="410"/>
      <c r="E103" s="275"/>
    </row>
    <row r="104" spans="1:5" ht="12" customHeight="1">
      <c r="A104" s="14" t="s">
        <v>365</v>
      </c>
      <c r="B104" s="174" t="s">
        <v>376</v>
      </c>
      <c r="C104" s="504"/>
      <c r="D104" s="410"/>
      <c r="E104" s="275"/>
    </row>
    <row r="105" spans="1:5" ht="12" customHeight="1" thickBot="1">
      <c r="A105" s="18" t="s">
        <v>366</v>
      </c>
      <c r="B105" s="175" t="s">
        <v>377</v>
      </c>
      <c r="C105" s="505">
        <v>64</v>
      </c>
      <c r="D105" s="519">
        <v>680</v>
      </c>
      <c r="E105" s="515"/>
    </row>
    <row r="106" spans="1:5" ht="12" customHeight="1" thickBot="1">
      <c r="A106" s="20" t="s">
        <v>16</v>
      </c>
      <c r="B106" s="30" t="s">
        <v>378</v>
      </c>
      <c r="C106" s="506">
        <f>+C107+C109+C111</f>
        <v>65618</v>
      </c>
      <c r="D106" s="407">
        <f>+D107+D109+D111</f>
        <v>49231</v>
      </c>
      <c r="E106" s="272">
        <f>+E107+E109+E111</f>
        <v>66957</v>
      </c>
    </row>
    <row r="107" spans="1:5" ht="12" customHeight="1">
      <c r="A107" s="15" t="s">
        <v>108</v>
      </c>
      <c r="B107" s="8" t="s">
        <v>223</v>
      </c>
      <c r="C107" s="507">
        <v>240</v>
      </c>
      <c r="D107" s="409"/>
      <c r="E107" s="274"/>
    </row>
    <row r="108" spans="1:5" ht="12" customHeight="1">
      <c r="A108" s="15" t="s">
        <v>109</v>
      </c>
      <c r="B108" s="12" t="s">
        <v>382</v>
      </c>
      <c r="C108" s="507"/>
      <c r="D108" s="409"/>
      <c r="E108" s="274"/>
    </row>
    <row r="109" spans="1:5" ht="12" customHeight="1">
      <c r="A109" s="15" t="s">
        <v>110</v>
      </c>
      <c r="B109" s="12" t="s">
        <v>193</v>
      </c>
      <c r="C109" s="503">
        <v>65378</v>
      </c>
      <c r="D109" s="408">
        <v>49231</v>
      </c>
      <c r="E109" s="273">
        <v>66207</v>
      </c>
    </row>
    <row r="110" spans="1:5" ht="12" customHeight="1">
      <c r="A110" s="15" t="s">
        <v>111</v>
      </c>
      <c r="B110" s="12" t="s">
        <v>383</v>
      </c>
      <c r="C110" s="508">
        <v>65378</v>
      </c>
      <c r="D110" s="408"/>
      <c r="E110" s="273"/>
    </row>
    <row r="111" spans="1:5" ht="12" customHeight="1">
      <c r="A111" s="15" t="s">
        <v>112</v>
      </c>
      <c r="B111" s="303" t="s">
        <v>226</v>
      </c>
      <c r="C111" s="508"/>
      <c r="D111" s="408"/>
      <c r="E111" s="273">
        <v>750</v>
      </c>
    </row>
    <row r="112" spans="1:5" ht="12" customHeight="1">
      <c r="A112" s="15" t="s">
        <v>121</v>
      </c>
      <c r="B112" s="302" t="s">
        <v>480</v>
      </c>
      <c r="C112" s="508"/>
      <c r="D112" s="408"/>
      <c r="E112" s="273"/>
    </row>
    <row r="113" spans="1:5" ht="15.75">
      <c r="A113" s="15" t="s">
        <v>123</v>
      </c>
      <c r="B113" s="423" t="s">
        <v>388</v>
      </c>
      <c r="C113" s="508"/>
      <c r="D113" s="408"/>
      <c r="E113" s="273"/>
    </row>
    <row r="114" spans="1:5" ht="12" customHeight="1">
      <c r="A114" s="15" t="s">
        <v>194</v>
      </c>
      <c r="B114" s="173" t="s">
        <v>371</v>
      </c>
      <c r="C114" s="508"/>
      <c r="D114" s="408"/>
      <c r="E114" s="273">
        <v>750</v>
      </c>
    </row>
    <row r="115" spans="1:5" ht="12" customHeight="1">
      <c r="A115" s="15" t="s">
        <v>195</v>
      </c>
      <c r="B115" s="173" t="s">
        <v>387</v>
      </c>
      <c r="C115" s="508"/>
      <c r="D115" s="408"/>
      <c r="E115" s="273"/>
    </row>
    <row r="116" spans="1:5" ht="12" customHeight="1">
      <c r="A116" s="15" t="s">
        <v>196</v>
      </c>
      <c r="B116" s="173" t="s">
        <v>386</v>
      </c>
      <c r="C116" s="508"/>
      <c r="D116" s="408"/>
      <c r="E116" s="273"/>
    </row>
    <row r="117" spans="1:5" ht="12" customHeight="1">
      <c r="A117" s="15" t="s">
        <v>379</v>
      </c>
      <c r="B117" s="173" t="s">
        <v>374</v>
      </c>
      <c r="C117" s="508"/>
      <c r="D117" s="408"/>
      <c r="E117" s="273"/>
    </row>
    <row r="118" spans="1:5" ht="12" customHeight="1">
      <c r="A118" s="15" t="s">
        <v>380</v>
      </c>
      <c r="B118" s="173" t="s">
        <v>385</v>
      </c>
      <c r="C118" s="508"/>
      <c r="D118" s="408"/>
      <c r="E118" s="273"/>
    </row>
    <row r="119" spans="1:5" ht="12" customHeight="1" thickBot="1">
      <c r="A119" s="13" t="s">
        <v>381</v>
      </c>
      <c r="B119" s="173" t="s">
        <v>384</v>
      </c>
      <c r="C119" s="509"/>
      <c r="D119" s="410"/>
      <c r="E119" s="275"/>
    </row>
    <row r="120" spans="1:5" ht="12" customHeight="1" thickBot="1">
      <c r="A120" s="20" t="s">
        <v>17</v>
      </c>
      <c r="B120" s="154" t="s">
        <v>389</v>
      </c>
      <c r="C120" s="506">
        <f>+C121+C122</f>
        <v>0</v>
      </c>
      <c r="D120" s="407">
        <f>+D121+D122</f>
        <v>5909</v>
      </c>
      <c r="E120" s="272">
        <f>+E121+E122</f>
        <v>3859</v>
      </c>
    </row>
    <row r="121" spans="1:5" ht="12" customHeight="1">
      <c r="A121" s="15" t="s">
        <v>91</v>
      </c>
      <c r="B121" s="9" t="s">
        <v>58</v>
      </c>
      <c r="C121" s="507"/>
      <c r="D121" s="409">
        <v>5846</v>
      </c>
      <c r="E121" s="274">
        <v>3859</v>
      </c>
    </row>
    <row r="122" spans="1:5" ht="12" customHeight="1" thickBot="1">
      <c r="A122" s="16" t="s">
        <v>92</v>
      </c>
      <c r="B122" s="12" t="s">
        <v>59</v>
      </c>
      <c r="C122" s="504"/>
      <c r="D122" s="410">
        <v>63</v>
      </c>
      <c r="E122" s="275"/>
    </row>
    <row r="123" spans="1:5" ht="12" customHeight="1" thickBot="1">
      <c r="A123" s="20" t="s">
        <v>18</v>
      </c>
      <c r="B123" s="154" t="s">
        <v>390</v>
      </c>
      <c r="C123" s="506">
        <f>+C90+C106+C120</f>
        <v>227003</v>
      </c>
      <c r="D123" s="407">
        <f>+D90+D106+D120</f>
        <v>106448</v>
      </c>
      <c r="E123" s="272">
        <f>+E90+E106+E120</f>
        <v>103269</v>
      </c>
    </row>
    <row r="124" spans="1:5" ht="12" customHeight="1" thickBot="1">
      <c r="A124" s="20" t="s">
        <v>19</v>
      </c>
      <c r="B124" s="154" t="s">
        <v>391</v>
      </c>
      <c r="C124" s="506">
        <f>+C125+C126+C127</f>
        <v>19139</v>
      </c>
      <c r="D124" s="407">
        <f>+D125+D126+D127</f>
        <v>10706</v>
      </c>
      <c r="E124" s="272">
        <f>+E125+E126+E127</f>
        <v>0</v>
      </c>
    </row>
    <row r="125" spans="1:5" ht="12" customHeight="1">
      <c r="A125" s="15" t="s">
        <v>95</v>
      </c>
      <c r="B125" s="9" t="s">
        <v>392</v>
      </c>
      <c r="C125" s="508"/>
      <c r="D125" s="408"/>
      <c r="E125" s="273"/>
    </row>
    <row r="126" spans="1:5" ht="12" customHeight="1">
      <c r="A126" s="15" t="s">
        <v>96</v>
      </c>
      <c r="B126" s="9" t="s">
        <v>393</v>
      </c>
      <c r="C126" s="508"/>
      <c r="D126" s="408"/>
      <c r="E126" s="273"/>
    </row>
    <row r="127" spans="1:5" ht="12" customHeight="1" thickBot="1">
      <c r="A127" s="13" t="s">
        <v>97</v>
      </c>
      <c r="B127" s="7" t="s">
        <v>394</v>
      </c>
      <c r="C127" s="508">
        <v>19139</v>
      </c>
      <c r="D127" s="408">
        <v>10706</v>
      </c>
      <c r="E127" s="273"/>
    </row>
    <row r="128" spans="1:5" ht="12" customHeight="1" thickBot="1">
      <c r="A128" s="20" t="s">
        <v>20</v>
      </c>
      <c r="B128" s="154" t="s">
        <v>458</v>
      </c>
      <c r="C128" s="506">
        <f>+C129+C130+C131+C132</f>
        <v>0</v>
      </c>
      <c r="D128" s="407">
        <f>+D129+D130+D131+D132</f>
        <v>0</v>
      </c>
      <c r="E128" s="272">
        <f>+E129+E130+E131+E132</f>
        <v>0</v>
      </c>
    </row>
    <row r="129" spans="1:5" ht="12" customHeight="1">
      <c r="A129" s="15" t="s">
        <v>98</v>
      </c>
      <c r="B129" s="9" t="s">
        <v>395</v>
      </c>
      <c r="C129" s="508"/>
      <c r="D129" s="408"/>
      <c r="E129" s="273"/>
    </row>
    <row r="130" spans="1:5" ht="12" customHeight="1">
      <c r="A130" s="15" t="s">
        <v>99</v>
      </c>
      <c r="B130" s="9" t="s">
        <v>396</v>
      </c>
      <c r="C130" s="508"/>
      <c r="D130" s="408"/>
      <c r="E130" s="273"/>
    </row>
    <row r="131" spans="1:5" ht="12" customHeight="1">
      <c r="A131" s="15" t="s">
        <v>298</v>
      </c>
      <c r="B131" s="9" t="s">
        <v>397</v>
      </c>
      <c r="C131" s="508"/>
      <c r="D131" s="408"/>
      <c r="E131" s="273"/>
    </row>
    <row r="132" spans="1:5" ht="12" customHeight="1" thickBot="1">
      <c r="A132" s="13" t="s">
        <v>299</v>
      </c>
      <c r="B132" s="7" t="s">
        <v>398</v>
      </c>
      <c r="C132" s="508"/>
      <c r="D132" s="408"/>
      <c r="E132" s="273"/>
    </row>
    <row r="133" spans="1:5" ht="12" customHeight="1" thickBot="1">
      <c r="A133" s="20" t="s">
        <v>21</v>
      </c>
      <c r="B133" s="154" t="s">
        <v>399</v>
      </c>
      <c r="C133" s="510">
        <f>+C134+C135+C136+C137</f>
        <v>0</v>
      </c>
      <c r="D133" s="414">
        <f>+D134+D135+D136+D137</f>
        <v>0</v>
      </c>
      <c r="E133" s="458">
        <f>+E134+E135+E136+E137</f>
        <v>0</v>
      </c>
    </row>
    <row r="134" spans="1:5" ht="12" customHeight="1">
      <c r="A134" s="15" t="s">
        <v>100</v>
      </c>
      <c r="B134" s="9" t="s">
        <v>400</v>
      </c>
      <c r="C134" s="508"/>
      <c r="D134" s="408"/>
      <c r="E134" s="273"/>
    </row>
    <row r="135" spans="1:5" ht="12" customHeight="1">
      <c r="A135" s="15" t="s">
        <v>101</v>
      </c>
      <c r="B135" s="9" t="s">
        <v>410</v>
      </c>
      <c r="C135" s="508"/>
      <c r="D135" s="408"/>
      <c r="E135" s="273"/>
    </row>
    <row r="136" spans="1:5" ht="12" customHeight="1">
      <c r="A136" s="15" t="s">
        <v>311</v>
      </c>
      <c r="B136" s="9" t="s">
        <v>401</v>
      </c>
      <c r="C136" s="508"/>
      <c r="D136" s="408"/>
      <c r="E136" s="273"/>
    </row>
    <row r="137" spans="1:5" ht="12" customHeight="1" thickBot="1">
      <c r="A137" s="13" t="s">
        <v>312</v>
      </c>
      <c r="B137" s="7" t="s">
        <v>402</v>
      </c>
      <c r="C137" s="508"/>
      <c r="D137" s="408"/>
      <c r="E137" s="273"/>
    </row>
    <row r="138" spans="1:5" ht="12" customHeight="1" thickBot="1">
      <c r="A138" s="20" t="s">
        <v>22</v>
      </c>
      <c r="B138" s="154" t="s">
        <v>403</v>
      </c>
      <c r="C138" s="511">
        <f>+C139+C140+C141+C142</f>
        <v>0</v>
      </c>
      <c r="D138" s="520">
        <f>+D139+D140+D141+D142</f>
        <v>0</v>
      </c>
      <c r="E138" s="516">
        <f>+E139+E140+E141+E142</f>
        <v>0</v>
      </c>
    </row>
    <row r="139" spans="1:5" ht="12" customHeight="1">
      <c r="A139" s="15" t="s">
        <v>187</v>
      </c>
      <c r="B139" s="9" t="s">
        <v>404</v>
      </c>
      <c r="C139" s="508"/>
      <c r="D139" s="408"/>
      <c r="E139" s="273"/>
    </row>
    <row r="140" spans="1:5" ht="12" customHeight="1">
      <c r="A140" s="15" t="s">
        <v>188</v>
      </c>
      <c r="B140" s="9" t="s">
        <v>405</v>
      </c>
      <c r="C140" s="508"/>
      <c r="D140" s="408"/>
      <c r="E140" s="273"/>
    </row>
    <row r="141" spans="1:5" ht="12" customHeight="1">
      <c r="A141" s="15" t="s">
        <v>225</v>
      </c>
      <c r="B141" s="9" t="s">
        <v>406</v>
      </c>
      <c r="C141" s="508"/>
      <c r="D141" s="408"/>
      <c r="E141" s="273"/>
    </row>
    <row r="142" spans="1:5" ht="12" customHeight="1" thickBot="1">
      <c r="A142" s="15" t="s">
        <v>314</v>
      </c>
      <c r="B142" s="9" t="s">
        <v>407</v>
      </c>
      <c r="C142" s="508"/>
      <c r="D142" s="408"/>
      <c r="E142" s="273"/>
    </row>
    <row r="143" spans="1:5" ht="12" customHeight="1" thickBot="1">
      <c r="A143" s="20" t="s">
        <v>23</v>
      </c>
      <c r="B143" s="154" t="s">
        <v>408</v>
      </c>
      <c r="C143" s="512">
        <f>+C124+C128+C133+C138</f>
        <v>19139</v>
      </c>
      <c r="D143" s="521">
        <f>+D124+D128+D133+D138</f>
        <v>10706</v>
      </c>
      <c r="E143" s="517">
        <f>+E124+E128+E133+E138</f>
        <v>0</v>
      </c>
    </row>
    <row r="144" spans="1:5" ht="12" customHeight="1" thickBot="1">
      <c r="A144" s="304" t="s">
        <v>24</v>
      </c>
      <c r="B144" s="389" t="s">
        <v>409</v>
      </c>
      <c r="C144" s="512">
        <f>+C123+C143</f>
        <v>246142</v>
      </c>
      <c r="D144" s="521">
        <f>+D123+D143</f>
        <v>117154</v>
      </c>
      <c r="E144" s="517">
        <f>+E123+E143</f>
        <v>103269</v>
      </c>
    </row>
    <row r="145" ht="12" customHeight="1">
      <c r="C145" s="392"/>
    </row>
    <row r="146" ht="12" customHeight="1">
      <c r="C146" s="392"/>
    </row>
    <row r="147" ht="12" customHeight="1">
      <c r="C147" s="392"/>
    </row>
    <row r="148" ht="12" customHeight="1">
      <c r="C148" s="392"/>
    </row>
    <row r="149" ht="12" customHeight="1">
      <c r="C149" s="392"/>
    </row>
    <row r="150" spans="3:6" ht="15" customHeight="1">
      <c r="C150" s="155"/>
      <c r="D150" s="155"/>
      <c r="E150" s="155"/>
      <c r="F150" s="155"/>
    </row>
    <row r="151" s="1" customFormat="1" ht="12.75" customHeight="1"/>
    <row r="152" ht="15.75">
      <c r="C152" s="392"/>
    </row>
    <row r="153" ht="15.75">
      <c r="C153" s="392"/>
    </row>
    <row r="154" ht="15.75">
      <c r="C154" s="392"/>
    </row>
    <row r="155" ht="16.5" customHeight="1">
      <c r="C155" s="392"/>
    </row>
    <row r="156" ht="15.75">
      <c r="C156" s="392"/>
    </row>
    <row r="157" ht="15.75">
      <c r="C157" s="392"/>
    </row>
    <row r="158" ht="15.75">
      <c r="C158" s="392"/>
    </row>
    <row r="159" ht="15.75">
      <c r="C159" s="392"/>
    </row>
    <row r="160" ht="15.75">
      <c r="C160" s="392"/>
    </row>
    <row r="161" ht="15.75">
      <c r="C161" s="392"/>
    </row>
    <row r="162" ht="15.75">
      <c r="C162" s="392"/>
    </row>
    <row r="163" ht="15.75">
      <c r="C163" s="392"/>
    </row>
    <row r="164" ht="15.75">
      <c r="C164" s="392"/>
    </row>
  </sheetData>
  <sheetProtection sheet="1"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Mogyorósbánya Község Önkormányzat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C110" sqref="C110"/>
    </sheetView>
  </sheetViews>
  <sheetFormatPr defaultColWidth="9.00390625" defaultRowHeight="12.75"/>
  <cols>
    <col min="1" max="1" width="9.50390625" style="390" customWidth="1"/>
    <col min="2" max="2" width="91.625" style="390" customWidth="1"/>
    <col min="3" max="3" width="21.625" style="391" customWidth="1"/>
    <col min="4" max="4" width="9.00390625" style="424" customWidth="1"/>
    <col min="5" max="16384" width="9.375" style="424" customWidth="1"/>
  </cols>
  <sheetData>
    <row r="1" spans="1:3" ht="15.75" customHeight="1">
      <c r="A1" s="560" t="s">
        <v>12</v>
      </c>
      <c r="B1" s="560"/>
      <c r="C1" s="560"/>
    </row>
    <row r="2" spans="1:3" ht="15.75" customHeight="1" thickBot="1">
      <c r="A2" s="559" t="s">
        <v>158</v>
      </c>
      <c r="B2" s="559"/>
      <c r="C2" s="316" t="s">
        <v>224</v>
      </c>
    </row>
    <row r="3" spans="1:3" ht="37.5" customHeight="1" thickBot="1">
      <c r="A3" s="23" t="s">
        <v>71</v>
      </c>
      <c r="B3" s="24" t="s">
        <v>14</v>
      </c>
      <c r="C3" s="45" t="s">
        <v>253</v>
      </c>
    </row>
    <row r="4" spans="1:3" s="425" customFormat="1" ht="12" customHeight="1" thickBot="1">
      <c r="A4" s="419">
        <v>1</v>
      </c>
      <c r="B4" s="420">
        <v>2</v>
      </c>
      <c r="C4" s="421">
        <v>3</v>
      </c>
    </row>
    <row r="5" spans="1:3" s="426" customFormat="1" ht="12" customHeight="1" thickBot="1">
      <c r="A5" s="20" t="s">
        <v>15</v>
      </c>
      <c r="B5" s="21" t="s">
        <v>254</v>
      </c>
      <c r="C5" s="306">
        <f>+C6+C7+C8+C9+C10+C11</f>
        <v>9582</v>
      </c>
    </row>
    <row r="6" spans="1:3" s="426" customFormat="1" ht="12" customHeight="1">
      <c r="A6" s="15" t="s">
        <v>102</v>
      </c>
      <c r="B6" s="427" t="s">
        <v>255</v>
      </c>
      <c r="C6" s="309">
        <v>3770</v>
      </c>
    </row>
    <row r="7" spans="1:3" s="426" customFormat="1" ht="12" customHeight="1">
      <c r="A7" s="14" t="s">
        <v>103</v>
      </c>
      <c r="B7" s="428" t="s">
        <v>256</v>
      </c>
      <c r="C7" s="308"/>
    </row>
    <row r="8" spans="1:3" s="426" customFormat="1" ht="12" customHeight="1">
      <c r="A8" s="14" t="s">
        <v>104</v>
      </c>
      <c r="B8" s="428" t="s">
        <v>257</v>
      </c>
      <c r="C8" s="308">
        <v>4811</v>
      </c>
    </row>
    <row r="9" spans="1:3" s="426" customFormat="1" ht="12" customHeight="1">
      <c r="A9" s="14" t="s">
        <v>105</v>
      </c>
      <c r="B9" s="428" t="s">
        <v>258</v>
      </c>
      <c r="C9" s="308">
        <v>1001</v>
      </c>
    </row>
    <row r="10" spans="1:3" s="426" customFormat="1" ht="12" customHeight="1">
      <c r="A10" s="14" t="s">
        <v>154</v>
      </c>
      <c r="B10" s="428" t="s">
        <v>259</v>
      </c>
      <c r="C10" s="308"/>
    </row>
    <row r="11" spans="1:3" s="426" customFormat="1" ht="12" customHeight="1" thickBot="1">
      <c r="A11" s="16" t="s">
        <v>106</v>
      </c>
      <c r="B11" s="429" t="s">
        <v>260</v>
      </c>
      <c r="C11" s="308"/>
    </row>
    <row r="12" spans="1:3" s="426" customFormat="1" ht="12" customHeight="1" thickBot="1">
      <c r="A12" s="20" t="s">
        <v>16</v>
      </c>
      <c r="B12" s="301" t="s">
        <v>261</v>
      </c>
      <c r="C12" s="306">
        <f>+C13+C14+C15+C16+C17</f>
        <v>0</v>
      </c>
    </row>
    <row r="13" spans="1:3" s="426" customFormat="1" ht="12" customHeight="1">
      <c r="A13" s="15" t="s">
        <v>108</v>
      </c>
      <c r="B13" s="427" t="s">
        <v>262</v>
      </c>
      <c r="C13" s="309"/>
    </row>
    <row r="14" spans="1:3" s="426" customFormat="1" ht="12" customHeight="1">
      <c r="A14" s="14" t="s">
        <v>109</v>
      </c>
      <c r="B14" s="428" t="s">
        <v>263</v>
      </c>
      <c r="C14" s="308"/>
    </row>
    <row r="15" spans="1:3" s="426" customFormat="1" ht="12" customHeight="1">
      <c r="A15" s="14" t="s">
        <v>110</v>
      </c>
      <c r="B15" s="428" t="s">
        <v>474</v>
      </c>
      <c r="C15" s="308"/>
    </row>
    <row r="16" spans="1:3" s="426" customFormat="1" ht="12" customHeight="1">
      <c r="A16" s="14" t="s">
        <v>111</v>
      </c>
      <c r="B16" s="428" t="s">
        <v>475</v>
      </c>
      <c r="C16" s="308"/>
    </row>
    <row r="17" spans="1:3" s="426" customFormat="1" ht="12" customHeight="1">
      <c r="A17" s="14" t="s">
        <v>112</v>
      </c>
      <c r="B17" s="428" t="s">
        <v>264</v>
      </c>
      <c r="C17" s="308"/>
    </row>
    <row r="18" spans="1:3" s="426" customFormat="1" ht="12" customHeight="1" thickBot="1">
      <c r="A18" s="16" t="s">
        <v>121</v>
      </c>
      <c r="B18" s="429" t="s">
        <v>265</v>
      </c>
      <c r="C18" s="310"/>
    </row>
    <row r="19" spans="1:3" s="426" customFormat="1" ht="12" customHeight="1" thickBot="1">
      <c r="A19" s="20" t="s">
        <v>17</v>
      </c>
      <c r="B19" s="21" t="s">
        <v>266</v>
      </c>
      <c r="C19" s="306">
        <f>+C20+C21+C22+C23+C24</f>
        <v>9360</v>
      </c>
    </row>
    <row r="20" spans="1:3" s="426" customFormat="1" ht="12" customHeight="1">
      <c r="A20" s="15" t="s">
        <v>91</v>
      </c>
      <c r="B20" s="427" t="s">
        <v>267</v>
      </c>
      <c r="C20" s="309">
        <v>6360</v>
      </c>
    </row>
    <row r="21" spans="1:3" s="426" customFormat="1" ht="12" customHeight="1">
      <c r="A21" s="14" t="s">
        <v>92</v>
      </c>
      <c r="B21" s="428" t="s">
        <v>268</v>
      </c>
      <c r="C21" s="308"/>
    </row>
    <row r="22" spans="1:3" s="426" customFormat="1" ht="12" customHeight="1">
      <c r="A22" s="14" t="s">
        <v>93</v>
      </c>
      <c r="B22" s="428" t="s">
        <v>476</v>
      </c>
      <c r="C22" s="308"/>
    </row>
    <row r="23" spans="1:3" s="426" customFormat="1" ht="12" customHeight="1">
      <c r="A23" s="14" t="s">
        <v>94</v>
      </c>
      <c r="B23" s="428" t="s">
        <v>477</v>
      </c>
      <c r="C23" s="308">
        <v>3000</v>
      </c>
    </row>
    <row r="24" spans="1:3" s="426" customFormat="1" ht="12" customHeight="1">
      <c r="A24" s="14" t="s">
        <v>177</v>
      </c>
      <c r="B24" s="428" t="s">
        <v>269</v>
      </c>
      <c r="C24" s="308"/>
    </row>
    <row r="25" spans="1:3" s="426" customFormat="1" ht="12" customHeight="1" thickBot="1">
      <c r="A25" s="16" t="s">
        <v>178</v>
      </c>
      <c r="B25" s="429" t="s">
        <v>270</v>
      </c>
      <c r="C25" s="310"/>
    </row>
    <row r="26" spans="1:3" s="426" customFormat="1" ht="12" customHeight="1" thickBot="1">
      <c r="A26" s="20" t="s">
        <v>179</v>
      </c>
      <c r="B26" s="21" t="s">
        <v>271</v>
      </c>
      <c r="C26" s="312">
        <f>+C27+C30+C31+C32</f>
        <v>21870</v>
      </c>
    </row>
    <row r="27" spans="1:3" s="426" customFormat="1" ht="12" customHeight="1">
      <c r="A27" s="15" t="s">
        <v>272</v>
      </c>
      <c r="B27" s="427" t="s">
        <v>278</v>
      </c>
      <c r="C27" s="422">
        <f>+C28+C29</f>
        <v>18677</v>
      </c>
    </row>
    <row r="28" spans="1:3" s="426" customFormat="1" ht="12" customHeight="1">
      <c r="A28" s="14" t="s">
        <v>273</v>
      </c>
      <c r="B28" s="428" t="s">
        <v>279</v>
      </c>
      <c r="C28" s="308">
        <v>1549</v>
      </c>
    </row>
    <row r="29" spans="1:3" s="426" customFormat="1" ht="12" customHeight="1">
      <c r="A29" s="14" t="s">
        <v>274</v>
      </c>
      <c r="B29" s="428" t="s">
        <v>280</v>
      </c>
      <c r="C29" s="308">
        <v>17128</v>
      </c>
    </row>
    <row r="30" spans="1:3" s="426" customFormat="1" ht="12" customHeight="1">
      <c r="A30" s="14" t="s">
        <v>275</v>
      </c>
      <c r="B30" s="428" t="s">
        <v>281</v>
      </c>
      <c r="C30" s="308">
        <v>2776</v>
      </c>
    </row>
    <row r="31" spans="1:3" s="426" customFormat="1" ht="12" customHeight="1">
      <c r="A31" s="14" t="s">
        <v>276</v>
      </c>
      <c r="B31" s="428" t="s">
        <v>282</v>
      </c>
      <c r="C31" s="308">
        <v>417</v>
      </c>
    </row>
    <row r="32" spans="1:3" s="426" customFormat="1" ht="12" customHeight="1" thickBot="1">
      <c r="A32" s="16" t="s">
        <v>277</v>
      </c>
      <c r="B32" s="429" t="s">
        <v>283</v>
      </c>
      <c r="C32" s="310"/>
    </row>
    <row r="33" spans="1:3" s="426" customFormat="1" ht="12" customHeight="1" thickBot="1">
      <c r="A33" s="20" t="s">
        <v>19</v>
      </c>
      <c r="B33" s="21" t="s">
        <v>284</v>
      </c>
      <c r="C33" s="306">
        <f>SUM(C34:C43)</f>
        <v>4860</v>
      </c>
    </row>
    <row r="34" spans="1:3" s="426" customFormat="1" ht="12" customHeight="1">
      <c r="A34" s="15" t="s">
        <v>95</v>
      </c>
      <c r="B34" s="427" t="s">
        <v>287</v>
      </c>
      <c r="C34" s="309"/>
    </row>
    <row r="35" spans="1:3" s="426" customFormat="1" ht="12" customHeight="1">
      <c r="A35" s="14" t="s">
        <v>96</v>
      </c>
      <c r="B35" s="428" t="s">
        <v>288</v>
      </c>
      <c r="C35" s="308"/>
    </row>
    <row r="36" spans="1:3" s="426" customFormat="1" ht="12" customHeight="1">
      <c r="A36" s="14" t="s">
        <v>97</v>
      </c>
      <c r="B36" s="428" t="s">
        <v>289</v>
      </c>
      <c r="C36" s="308">
        <v>1190</v>
      </c>
    </row>
    <row r="37" spans="1:3" s="426" customFormat="1" ht="12" customHeight="1">
      <c r="A37" s="14" t="s">
        <v>181</v>
      </c>
      <c r="B37" s="428" t="s">
        <v>290</v>
      </c>
      <c r="C37" s="308">
        <v>1020</v>
      </c>
    </row>
    <row r="38" spans="1:3" s="426" customFormat="1" ht="12" customHeight="1">
      <c r="A38" s="14" t="s">
        <v>182</v>
      </c>
      <c r="B38" s="428" t="s">
        <v>291</v>
      </c>
      <c r="C38" s="308">
        <v>2250</v>
      </c>
    </row>
    <row r="39" spans="1:3" s="426" customFormat="1" ht="12" customHeight="1">
      <c r="A39" s="14" t="s">
        <v>183</v>
      </c>
      <c r="B39" s="428" t="s">
        <v>292</v>
      </c>
      <c r="C39" s="308"/>
    </row>
    <row r="40" spans="1:3" s="426" customFormat="1" ht="12" customHeight="1">
      <c r="A40" s="14" t="s">
        <v>184</v>
      </c>
      <c r="B40" s="428" t="s">
        <v>293</v>
      </c>
      <c r="C40" s="308"/>
    </row>
    <row r="41" spans="1:3" s="426" customFormat="1" ht="12" customHeight="1">
      <c r="A41" s="14" t="s">
        <v>185</v>
      </c>
      <c r="B41" s="428" t="s">
        <v>294</v>
      </c>
      <c r="C41" s="308">
        <v>400</v>
      </c>
    </row>
    <row r="42" spans="1:3" s="426" customFormat="1" ht="12" customHeight="1">
      <c r="A42" s="14" t="s">
        <v>285</v>
      </c>
      <c r="B42" s="428" t="s">
        <v>295</v>
      </c>
      <c r="C42" s="311"/>
    </row>
    <row r="43" spans="1:3" s="426" customFormat="1" ht="12" customHeight="1" thickBot="1">
      <c r="A43" s="16" t="s">
        <v>286</v>
      </c>
      <c r="B43" s="429" t="s">
        <v>296</v>
      </c>
      <c r="C43" s="413"/>
    </row>
    <row r="44" spans="1:3" s="426" customFormat="1" ht="12" customHeight="1" thickBot="1">
      <c r="A44" s="20" t="s">
        <v>20</v>
      </c>
      <c r="B44" s="21" t="s">
        <v>297</v>
      </c>
      <c r="C44" s="306">
        <f>SUM(C45:C49)</f>
        <v>0</v>
      </c>
    </row>
    <row r="45" spans="1:3" s="426" customFormat="1" ht="12" customHeight="1">
      <c r="A45" s="15" t="s">
        <v>98</v>
      </c>
      <c r="B45" s="427" t="s">
        <v>301</v>
      </c>
      <c r="C45" s="464"/>
    </row>
    <row r="46" spans="1:3" s="426" customFormat="1" ht="12" customHeight="1">
      <c r="A46" s="14" t="s">
        <v>99</v>
      </c>
      <c r="B46" s="428" t="s">
        <v>302</v>
      </c>
      <c r="C46" s="311"/>
    </row>
    <row r="47" spans="1:3" s="426" customFormat="1" ht="12" customHeight="1">
      <c r="A47" s="14" t="s">
        <v>298</v>
      </c>
      <c r="B47" s="428" t="s">
        <v>303</v>
      </c>
      <c r="C47" s="311"/>
    </row>
    <row r="48" spans="1:3" s="426" customFormat="1" ht="12" customHeight="1">
      <c r="A48" s="14" t="s">
        <v>299</v>
      </c>
      <c r="B48" s="428" t="s">
        <v>304</v>
      </c>
      <c r="C48" s="311"/>
    </row>
    <row r="49" spans="1:3" s="426" customFormat="1" ht="12" customHeight="1" thickBot="1">
      <c r="A49" s="16" t="s">
        <v>300</v>
      </c>
      <c r="B49" s="429" t="s">
        <v>305</v>
      </c>
      <c r="C49" s="413"/>
    </row>
    <row r="50" spans="1:3" s="426" customFormat="1" ht="12" customHeight="1" thickBot="1">
      <c r="A50" s="20" t="s">
        <v>186</v>
      </c>
      <c r="B50" s="21" t="s">
        <v>306</v>
      </c>
      <c r="C50" s="306">
        <f>SUM(C51:C53)</f>
        <v>0</v>
      </c>
    </row>
    <row r="51" spans="1:3" s="426" customFormat="1" ht="12" customHeight="1">
      <c r="A51" s="15" t="s">
        <v>100</v>
      </c>
      <c r="B51" s="427" t="s">
        <v>307</v>
      </c>
      <c r="C51" s="309"/>
    </row>
    <row r="52" spans="1:3" s="426" customFormat="1" ht="12" customHeight="1">
      <c r="A52" s="14" t="s">
        <v>101</v>
      </c>
      <c r="B52" s="428" t="s">
        <v>478</v>
      </c>
      <c r="C52" s="308"/>
    </row>
    <row r="53" spans="1:3" s="426" customFormat="1" ht="12" customHeight="1">
      <c r="A53" s="14" t="s">
        <v>311</v>
      </c>
      <c r="B53" s="428" t="s">
        <v>309</v>
      </c>
      <c r="C53" s="308"/>
    </row>
    <row r="54" spans="1:3" s="426" customFormat="1" ht="12" customHeight="1" thickBot="1">
      <c r="A54" s="16" t="s">
        <v>312</v>
      </c>
      <c r="B54" s="429" t="s">
        <v>310</v>
      </c>
      <c r="C54" s="310"/>
    </row>
    <row r="55" spans="1:3" s="426" customFormat="1" ht="12" customHeight="1" thickBot="1">
      <c r="A55" s="20" t="s">
        <v>22</v>
      </c>
      <c r="B55" s="301" t="s">
        <v>313</v>
      </c>
      <c r="C55" s="306">
        <f>SUM(C56:C58)</f>
        <v>0</v>
      </c>
    </row>
    <row r="56" spans="1:3" s="426" customFormat="1" ht="12" customHeight="1">
      <c r="A56" s="15" t="s">
        <v>187</v>
      </c>
      <c r="B56" s="427" t="s">
        <v>315</v>
      </c>
      <c r="C56" s="311"/>
    </row>
    <row r="57" spans="1:3" s="426" customFormat="1" ht="12" customHeight="1">
      <c r="A57" s="14" t="s">
        <v>188</v>
      </c>
      <c r="B57" s="428" t="s">
        <v>479</v>
      </c>
      <c r="C57" s="311"/>
    </row>
    <row r="58" spans="1:3" s="426" customFormat="1" ht="12" customHeight="1">
      <c r="A58" s="14" t="s">
        <v>225</v>
      </c>
      <c r="B58" s="428" t="s">
        <v>316</v>
      </c>
      <c r="C58" s="311"/>
    </row>
    <row r="59" spans="1:3" s="426" customFormat="1" ht="12" customHeight="1" thickBot="1">
      <c r="A59" s="16" t="s">
        <v>314</v>
      </c>
      <c r="B59" s="429" t="s">
        <v>317</v>
      </c>
      <c r="C59" s="311"/>
    </row>
    <row r="60" spans="1:3" s="426" customFormat="1" ht="12" customHeight="1" thickBot="1">
      <c r="A60" s="20" t="s">
        <v>23</v>
      </c>
      <c r="B60" s="21" t="s">
        <v>318</v>
      </c>
      <c r="C60" s="312">
        <f>+C5+C12+C19+C26+C33+C44+C50+C55</f>
        <v>45672</v>
      </c>
    </row>
    <row r="61" spans="1:3" s="426" customFormat="1" ht="12" customHeight="1" thickBot="1">
      <c r="A61" s="430" t="s">
        <v>319</v>
      </c>
      <c r="B61" s="301" t="s">
        <v>320</v>
      </c>
      <c r="C61" s="306">
        <f>SUM(C62:C64)</f>
        <v>46552</v>
      </c>
    </row>
    <row r="62" spans="1:3" s="426" customFormat="1" ht="12" customHeight="1">
      <c r="A62" s="15" t="s">
        <v>353</v>
      </c>
      <c r="B62" s="427" t="s">
        <v>321</v>
      </c>
      <c r="C62" s="311">
        <v>46552</v>
      </c>
    </row>
    <row r="63" spans="1:3" s="426" customFormat="1" ht="12" customHeight="1">
      <c r="A63" s="14" t="s">
        <v>362</v>
      </c>
      <c r="B63" s="428" t="s">
        <v>322</v>
      </c>
      <c r="C63" s="311"/>
    </row>
    <row r="64" spans="1:3" s="426" customFormat="1" ht="12" customHeight="1" thickBot="1">
      <c r="A64" s="16" t="s">
        <v>363</v>
      </c>
      <c r="B64" s="431" t="s">
        <v>323</v>
      </c>
      <c r="C64" s="311"/>
    </row>
    <row r="65" spans="1:3" s="426" customFormat="1" ht="12" customHeight="1" thickBot="1">
      <c r="A65" s="430" t="s">
        <v>324</v>
      </c>
      <c r="B65" s="301" t="s">
        <v>325</v>
      </c>
      <c r="C65" s="306">
        <f>SUM(C66:C69)</f>
        <v>0</v>
      </c>
    </row>
    <row r="66" spans="1:3" s="426" customFormat="1" ht="12" customHeight="1">
      <c r="A66" s="15" t="s">
        <v>155</v>
      </c>
      <c r="B66" s="427" t="s">
        <v>326</v>
      </c>
      <c r="C66" s="311"/>
    </row>
    <row r="67" spans="1:3" s="426" customFormat="1" ht="12" customHeight="1">
      <c r="A67" s="14" t="s">
        <v>156</v>
      </c>
      <c r="B67" s="428" t="s">
        <v>327</v>
      </c>
      <c r="C67" s="311"/>
    </row>
    <row r="68" spans="1:3" s="426" customFormat="1" ht="12" customHeight="1">
      <c r="A68" s="14" t="s">
        <v>354</v>
      </c>
      <c r="B68" s="428" t="s">
        <v>328</v>
      </c>
      <c r="C68" s="311"/>
    </row>
    <row r="69" spans="1:3" s="426" customFormat="1" ht="12" customHeight="1" thickBot="1">
      <c r="A69" s="16" t="s">
        <v>355</v>
      </c>
      <c r="B69" s="429" t="s">
        <v>329</v>
      </c>
      <c r="C69" s="311"/>
    </row>
    <row r="70" spans="1:3" s="426" customFormat="1" ht="12" customHeight="1" thickBot="1">
      <c r="A70" s="430" t="s">
        <v>330</v>
      </c>
      <c r="B70" s="301" t="s">
        <v>331</v>
      </c>
      <c r="C70" s="306">
        <f>SUM(C71:C72)</f>
        <v>11045</v>
      </c>
    </row>
    <row r="71" spans="1:3" s="426" customFormat="1" ht="12" customHeight="1">
      <c r="A71" s="15" t="s">
        <v>356</v>
      </c>
      <c r="B71" s="427" t="s">
        <v>332</v>
      </c>
      <c r="C71" s="311">
        <v>11045</v>
      </c>
    </row>
    <row r="72" spans="1:3" s="426" customFormat="1" ht="12" customHeight="1" thickBot="1">
      <c r="A72" s="16" t="s">
        <v>357</v>
      </c>
      <c r="B72" s="429" t="s">
        <v>333</v>
      </c>
      <c r="C72" s="311"/>
    </row>
    <row r="73" spans="1:3" s="426" customFormat="1" ht="12" customHeight="1" thickBot="1">
      <c r="A73" s="430" t="s">
        <v>334</v>
      </c>
      <c r="B73" s="301" t="s">
        <v>335</v>
      </c>
      <c r="C73" s="306">
        <f>SUM(C74:C76)</f>
        <v>0</v>
      </c>
    </row>
    <row r="74" spans="1:3" s="426" customFormat="1" ht="12" customHeight="1">
      <c r="A74" s="15" t="s">
        <v>358</v>
      </c>
      <c r="B74" s="427" t="s">
        <v>336</v>
      </c>
      <c r="C74" s="311"/>
    </row>
    <row r="75" spans="1:3" s="426" customFormat="1" ht="12" customHeight="1">
      <c r="A75" s="14" t="s">
        <v>359</v>
      </c>
      <c r="B75" s="428" t="s">
        <v>337</v>
      </c>
      <c r="C75" s="311"/>
    </row>
    <row r="76" spans="1:3" s="426" customFormat="1" ht="12" customHeight="1" thickBot="1">
      <c r="A76" s="16" t="s">
        <v>360</v>
      </c>
      <c r="B76" s="429" t="s">
        <v>338</v>
      </c>
      <c r="C76" s="311"/>
    </row>
    <row r="77" spans="1:3" s="426" customFormat="1" ht="12" customHeight="1" thickBot="1">
      <c r="A77" s="430" t="s">
        <v>339</v>
      </c>
      <c r="B77" s="301" t="s">
        <v>361</v>
      </c>
      <c r="C77" s="306">
        <f>SUM(C78:C81)</f>
        <v>0</v>
      </c>
    </row>
    <row r="78" spans="1:3" s="426" customFormat="1" ht="12" customHeight="1">
      <c r="A78" s="432" t="s">
        <v>340</v>
      </c>
      <c r="B78" s="427" t="s">
        <v>341</v>
      </c>
      <c r="C78" s="311"/>
    </row>
    <row r="79" spans="1:3" s="426" customFormat="1" ht="12" customHeight="1">
      <c r="A79" s="433" t="s">
        <v>342</v>
      </c>
      <c r="B79" s="428" t="s">
        <v>343</v>
      </c>
      <c r="C79" s="311"/>
    </row>
    <row r="80" spans="1:3" s="426" customFormat="1" ht="12" customHeight="1">
      <c r="A80" s="433" t="s">
        <v>344</v>
      </c>
      <c r="B80" s="428" t="s">
        <v>345</v>
      </c>
      <c r="C80" s="311"/>
    </row>
    <row r="81" spans="1:3" s="426" customFormat="1" ht="12" customHeight="1" thickBot="1">
      <c r="A81" s="434" t="s">
        <v>346</v>
      </c>
      <c r="B81" s="429" t="s">
        <v>347</v>
      </c>
      <c r="C81" s="311"/>
    </row>
    <row r="82" spans="1:3" s="426" customFormat="1" ht="13.5" customHeight="1" thickBot="1">
      <c r="A82" s="430" t="s">
        <v>348</v>
      </c>
      <c r="B82" s="301" t="s">
        <v>349</v>
      </c>
      <c r="C82" s="465"/>
    </row>
    <row r="83" spans="1:3" s="426" customFormat="1" ht="15.75" customHeight="1" thickBot="1">
      <c r="A83" s="430" t="s">
        <v>350</v>
      </c>
      <c r="B83" s="435" t="s">
        <v>351</v>
      </c>
      <c r="C83" s="312">
        <f>+C61+C65+C70+C73+C77+C82</f>
        <v>57597</v>
      </c>
    </row>
    <row r="84" spans="1:3" s="426" customFormat="1" ht="16.5" customHeight="1" thickBot="1">
      <c r="A84" s="436" t="s">
        <v>364</v>
      </c>
      <c r="B84" s="437" t="s">
        <v>352</v>
      </c>
      <c r="C84" s="312">
        <f>+C60+C83</f>
        <v>103269</v>
      </c>
    </row>
    <row r="85" spans="1:3" s="426" customFormat="1" ht="83.25" customHeight="1">
      <c r="A85" s="5"/>
      <c r="B85" s="6"/>
      <c r="C85" s="313"/>
    </row>
    <row r="86" spans="1:3" ht="16.5" customHeight="1">
      <c r="A86" s="560" t="s">
        <v>44</v>
      </c>
      <c r="B86" s="560"/>
      <c r="C86" s="560"/>
    </row>
    <row r="87" spans="1:3" s="438" customFormat="1" ht="16.5" customHeight="1" thickBot="1">
      <c r="A87" s="561" t="s">
        <v>159</v>
      </c>
      <c r="B87" s="561"/>
      <c r="C87" s="170" t="s">
        <v>224</v>
      </c>
    </row>
    <row r="88" spans="1:3" ht="37.5" customHeight="1" thickBot="1">
      <c r="A88" s="23" t="s">
        <v>71</v>
      </c>
      <c r="B88" s="24" t="s">
        <v>45</v>
      </c>
      <c r="C88" s="45" t="s">
        <v>253</v>
      </c>
    </row>
    <row r="89" spans="1:3" s="42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15</v>
      </c>
      <c r="B90" s="31" t="s">
        <v>367</v>
      </c>
      <c r="C90" s="305">
        <f>SUM(C91:C95)</f>
        <v>32453</v>
      </c>
    </row>
    <row r="91" spans="1:3" ht="12" customHeight="1">
      <c r="A91" s="17" t="s">
        <v>102</v>
      </c>
      <c r="B91" s="10" t="s">
        <v>46</v>
      </c>
      <c r="C91" s="307">
        <v>8980</v>
      </c>
    </row>
    <row r="92" spans="1:3" ht="12" customHeight="1">
      <c r="A92" s="14" t="s">
        <v>103</v>
      </c>
      <c r="B92" s="8" t="s">
        <v>189</v>
      </c>
      <c r="C92" s="308">
        <v>2439</v>
      </c>
    </row>
    <row r="93" spans="1:3" ht="12" customHeight="1">
      <c r="A93" s="14" t="s">
        <v>104</v>
      </c>
      <c r="B93" s="8" t="s">
        <v>145</v>
      </c>
      <c r="C93" s="310">
        <v>19434</v>
      </c>
    </row>
    <row r="94" spans="1:3" ht="12" customHeight="1">
      <c r="A94" s="14" t="s">
        <v>105</v>
      </c>
      <c r="B94" s="11" t="s">
        <v>190</v>
      </c>
      <c r="C94" s="310">
        <v>1600</v>
      </c>
    </row>
    <row r="95" spans="1:3" ht="12" customHeight="1">
      <c r="A95" s="14" t="s">
        <v>116</v>
      </c>
      <c r="B95" s="19" t="s">
        <v>191</v>
      </c>
      <c r="C95" s="310"/>
    </row>
    <row r="96" spans="1:3" ht="12" customHeight="1">
      <c r="A96" s="14" t="s">
        <v>106</v>
      </c>
      <c r="B96" s="8" t="s">
        <v>368</v>
      </c>
      <c r="C96" s="310"/>
    </row>
    <row r="97" spans="1:3" ht="12" customHeight="1">
      <c r="A97" s="14" t="s">
        <v>107</v>
      </c>
      <c r="B97" s="172" t="s">
        <v>369</v>
      </c>
      <c r="C97" s="310"/>
    </row>
    <row r="98" spans="1:3" ht="12" customHeight="1">
      <c r="A98" s="14" t="s">
        <v>117</v>
      </c>
      <c r="B98" s="173" t="s">
        <v>370</v>
      </c>
      <c r="C98" s="310"/>
    </row>
    <row r="99" spans="1:3" ht="12" customHeight="1">
      <c r="A99" s="14" t="s">
        <v>118</v>
      </c>
      <c r="B99" s="173" t="s">
        <v>371</v>
      </c>
      <c r="C99" s="310"/>
    </row>
    <row r="100" spans="1:3" ht="12" customHeight="1">
      <c r="A100" s="14" t="s">
        <v>119</v>
      </c>
      <c r="B100" s="172" t="s">
        <v>372</v>
      </c>
      <c r="C100" s="310"/>
    </row>
    <row r="101" spans="1:3" ht="12" customHeight="1">
      <c r="A101" s="14" t="s">
        <v>120</v>
      </c>
      <c r="B101" s="172" t="s">
        <v>373</v>
      </c>
      <c r="C101" s="310"/>
    </row>
    <row r="102" spans="1:3" ht="12" customHeight="1">
      <c r="A102" s="14" t="s">
        <v>122</v>
      </c>
      <c r="B102" s="173" t="s">
        <v>374</v>
      </c>
      <c r="C102" s="310"/>
    </row>
    <row r="103" spans="1:3" ht="12" customHeight="1">
      <c r="A103" s="13" t="s">
        <v>192</v>
      </c>
      <c r="B103" s="174" t="s">
        <v>375</v>
      </c>
      <c r="C103" s="310"/>
    </row>
    <row r="104" spans="1:3" ht="12" customHeight="1">
      <c r="A104" s="14" t="s">
        <v>365</v>
      </c>
      <c r="B104" s="174" t="s">
        <v>376</v>
      </c>
      <c r="C104" s="310"/>
    </row>
    <row r="105" spans="1:3" ht="12" customHeight="1" thickBot="1">
      <c r="A105" s="18" t="s">
        <v>366</v>
      </c>
      <c r="B105" s="175" t="s">
        <v>377</v>
      </c>
      <c r="C105" s="314"/>
    </row>
    <row r="106" spans="1:3" ht="12" customHeight="1" thickBot="1">
      <c r="A106" s="20" t="s">
        <v>16</v>
      </c>
      <c r="B106" s="30" t="s">
        <v>378</v>
      </c>
      <c r="C106" s="306">
        <f>+C107+C109+C111</f>
        <v>66957</v>
      </c>
    </row>
    <row r="107" spans="1:3" ht="12" customHeight="1">
      <c r="A107" s="15" t="s">
        <v>108</v>
      </c>
      <c r="B107" s="8" t="s">
        <v>223</v>
      </c>
      <c r="C107" s="309"/>
    </row>
    <row r="108" spans="1:3" ht="12" customHeight="1">
      <c r="A108" s="15" t="s">
        <v>109</v>
      </c>
      <c r="B108" s="12" t="s">
        <v>382</v>
      </c>
      <c r="C108" s="309"/>
    </row>
    <row r="109" spans="1:3" ht="12" customHeight="1">
      <c r="A109" s="15" t="s">
        <v>110</v>
      </c>
      <c r="B109" s="12" t="s">
        <v>193</v>
      </c>
      <c r="C109" s="308">
        <v>66207</v>
      </c>
    </row>
    <row r="110" spans="1:3" ht="12" customHeight="1">
      <c r="A110" s="15" t="s">
        <v>111</v>
      </c>
      <c r="B110" s="12" t="s">
        <v>383</v>
      </c>
      <c r="C110" s="273"/>
    </row>
    <row r="111" spans="1:3" ht="12" customHeight="1">
      <c r="A111" s="15" t="s">
        <v>112</v>
      </c>
      <c r="B111" s="303" t="s">
        <v>226</v>
      </c>
      <c r="C111" s="273">
        <v>750</v>
      </c>
    </row>
    <row r="112" spans="1:3" ht="12" customHeight="1">
      <c r="A112" s="15" t="s">
        <v>121</v>
      </c>
      <c r="B112" s="302" t="s">
        <v>480</v>
      </c>
      <c r="C112" s="273"/>
    </row>
    <row r="113" spans="1:3" ht="12" customHeight="1">
      <c r="A113" s="15" t="s">
        <v>123</v>
      </c>
      <c r="B113" s="423" t="s">
        <v>388</v>
      </c>
      <c r="C113" s="273"/>
    </row>
    <row r="114" spans="1:3" ht="15.75">
      <c r="A114" s="15" t="s">
        <v>194</v>
      </c>
      <c r="B114" s="173" t="s">
        <v>371</v>
      </c>
      <c r="C114" s="273">
        <v>750</v>
      </c>
    </row>
    <row r="115" spans="1:3" ht="12" customHeight="1">
      <c r="A115" s="15" t="s">
        <v>195</v>
      </c>
      <c r="B115" s="173" t="s">
        <v>387</v>
      </c>
      <c r="C115" s="273"/>
    </row>
    <row r="116" spans="1:3" ht="12" customHeight="1">
      <c r="A116" s="15" t="s">
        <v>196</v>
      </c>
      <c r="B116" s="173" t="s">
        <v>386</v>
      </c>
      <c r="C116" s="273"/>
    </row>
    <row r="117" spans="1:3" ht="12" customHeight="1">
      <c r="A117" s="15" t="s">
        <v>379</v>
      </c>
      <c r="B117" s="173" t="s">
        <v>374</v>
      </c>
      <c r="C117" s="273"/>
    </row>
    <row r="118" spans="1:3" ht="12" customHeight="1">
      <c r="A118" s="15" t="s">
        <v>380</v>
      </c>
      <c r="B118" s="173" t="s">
        <v>385</v>
      </c>
      <c r="C118" s="273"/>
    </row>
    <row r="119" spans="1:3" ht="16.5" thickBot="1">
      <c r="A119" s="13" t="s">
        <v>381</v>
      </c>
      <c r="B119" s="173" t="s">
        <v>384</v>
      </c>
      <c r="C119" s="275"/>
    </row>
    <row r="120" spans="1:3" ht="12" customHeight="1" thickBot="1">
      <c r="A120" s="20" t="s">
        <v>17</v>
      </c>
      <c r="B120" s="154" t="s">
        <v>389</v>
      </c>
      <c r="C120" s="306">
        <f>+C121+C122</f>
        <v>3859</v>
      </c>
    </row>
    <row r="121" spans="1:3" ht="12" customHeight="1">
      <c r="A121" s="15" t="s">
        <v>91</v>
      </c>
      <c r="B121" s="9" t="s">
        <v>58</v>
      </c>
      <c r="C121" s="309">
        <v>3859</v>
      </c>
    </row>
    <row r="122" spans="1:3" ht="12" customHeight="1" thickBot="1">
      <c r="A122" s="16" t="s">
        <v>92</v>
      </c>
      <c r="B122" s="12" t="s">
        <v>59</v>
      </c>
      <c r="C122" s="310"/>
    </row>
    <row r="123" spans="1:3" ht="12" customHeight="1" thickBot="1">
      <c r="A123" s="20" t="s">
        <v>18</v>
      </c>
      <c r="B123" s="154" t="s">
        <v>390</v>
      </c>
      <c r="C123" s="306">
        <f>+C90+C106+C120</f>
        <v>103269</v>
      </c>
    </row>
    <row r="124" spans="1:3" ht="12" customHeight="1" thickBot="1">
      <c r="A124" s="20" t="s">
        <v>19</v>
      </c>
      <c r="B124" s="154" t="s">
        <v>391</v>
      </c>
      <c r="C124" s="306">
        <f>+C125+C126+C127</f>
        <v>0</v>
      </c>
    </row>
    <row r="125" spans="1:3" ht="12" customHeight="1">
      <c r="A125" s="15" t="s">
        <v>95</v>
      </c>
      <c r="B125" s="9" t="s">
        <v>392</v>
      </c>
      <c r="C125" s="273"/>
    </row>
    <row r="126" spans="1:3" ht="12" customHeight="1">
      <c r="A126" s="15" t="s">
        <v>96</v>
      </c>
      <c r="B126" s="9" t="s">
        <v>393</v>
      </c>
      <c r="C126" s="273"/>
    </row>
    <row r="127" spans="1:3" ht="12" customHeight="1" thickBot="1">
      <c r="A127" s="13" t="s">
        <v>97</v>
      </c>
      <c r="B127" s="7" t="s">
        <v>394</v>
      </c>
      <c r="C127" s="273"/>
    </row>
    <row r="128" spans="1:3" ht="12" customHeight="1" thickBot="1">
      <c r="A128" s="20" t="s">
        <v>20</v>
      </c>
      <c r="B128" s="154" t="s">
        <v>458</v>
      </c>
      <c r="C128" s="306">
        <f>+C129+C130+C131+C132</f>
        <v>0</v>
      </c>
    </row>
    <row r="129" spans="1:3" ht="12" customHeight="1">
      <c r="A129" s="15" t="s">
        <v>98</v>
      </c>
      <c r="B129" s="9" t="s">
        <v>395</v>
      </c>
      <c r="C129" s="273"/>
    </row>
    <row r="130" spans="1:3" ht="12" customHeight="1">
      <c r="A130" s="15" t="s">
        <v>99</v>
      </c>
      <c r="B130" s="9" t="s">
        <v>396</v>
      </c>
      <c r="C130" s="273"/>
    </row>
    <row r="131" spans="1:3" ht="12" customHeight="1">
      <c r="A131" s="15" t="s">
        <v>298</v>
      </c>
      <c r="B131" s="9" t="s">
        <v>397</v>
      </c>
      <c r="C131" s="273"/>
    </row>
    <row r="132" spans="1:3" ht="12" customHeight="1" thickBot="1">
      <c r="A132" s="13" t="s">
        <v>299</v>
      </c>
      <c r="B132" s="7" t="s">
        <v>398</v>
      </c>
      <c r="C132" s="273"/>
    </row>
    <row r="133" spans="1:3" ht="12" customHeight="1" thickBot="1">
      <c r="A133" s="20" t="s">
        <v>21</v>
      </c>
      <c r="B133" s="154" t="s">
        <v>399</v>
      </c>
      <c r="C133" s="312">
        <f>+C134+C135+C136+C137</f>
        <v>0</v>
      </c>
    </row>
    <row r="134" spans="1:3" ht="12" customHeight="1">
      <c r="A134" s="15" t="s">
        <v>100</v>
      </c>
      <c r="B134" s="9" t="s">
        <v>400</v>
      </c>
      <c r="C134" s="273"/>
    </row>
    <row r="135" spans="1:3" ht="12" customHeight="1">
      <c r="A135" s="15" t="s">
        <v>101</v>
      </c>
      <c r="B135" s="9" t="s">
        <v>410</v>
      </c>
      <c r="C135" s="273"/>
    </row>
    <row r="136" spans="1:3" ht="12" customHeight="1">
      <c r="A136" s="15" t="s">
        <v>311</v>
      </c>
      <c r="B136" s="9" t="s">
        <v>401</v>
      </c>
      <c r="C136" s="273"/>
    </row>
    <row r="137" spans="1:3" ht="12" customHeight="1" thickBot="1">
      <c r="A137" s="13" t="s">
        <v>312</v>
      </c>
      <c r="B137" s="7" t="s">
        <v>402</v>
      </c>
      <c r="C137" s="273"/>
    </row>
    <row r="138" spans="1:3" ht="12" customHeight="1" thickBot="1">
      <c r="A138" s="20" t="s">
        <v>22</v>
      </c>
      <c r="B138" s="154" t="s">
        <v>403</v>
      </c>
      <c r="C138" s="315">
        <f>+C139+C140+C141+C142</f>
        <v>0</v>
      </c>
    </row>
    <row r="139" spans="1:3" ht="12" customHeight="1">
      <c r="A139" s="15" t="s">
        <v>187</v>
      </c>
      <c r="B139" s="9" t="s">
        <v>404</v>
      </c>
      <c r="C139" s="273"/>
    </row>
    <row r="140" spans="1:3" ht="12" customHeight="1">
      <c r="A140" s="15" t="s">
        <v>188</v>
      </c>
      <c r="B140" s="9" t="s">
        <v>405</v>
      </c>
      <c r="C140" s="273"/>
    </row>
    <row r="141" spans="1:3" ht="12" customHeight="1">
      <c r="A141" s="15" t="s">
        <v>225</v>
      </c>
      <c r="B141" s="9" t="s">
        <v>406</v>
      </c>
      <c r="C141" s="273"/>
    </row>
    <row r="142" spans="1:3" ht="12" customHeight="1" thickBot="1">
      <c r="A142" s="15" t="s">
        <v>314</v>
      </c>
      <c r="B142" s="9" t="s">
        <v>407</v>
      </c>
      <c r="C142" s="273"/>
    </row>
    <row r="143" spans="1:9" ht="15" customHeight="1" thickBot="1">
      <c r="A143" s="20" t="s">
        <v>23</v>
      </c>
      <c r="B143" s="154" t="s">
        <v>408</v>
      </c>
      <c r="C143" s="439">
        <f>+C124+C128+C133+C138</f>
        <v>0</v>
      </c>
      <c r="F143" s="440"/>
      <c r="G143" s="441"/>
      <c r="H143" s="441"/>
      <c r="I143" s="441"/>
    </row>
    <row r="144" spans="1:3" s="426" customFormat="1" ht="12.75" customHeight="1" thickBot="1">
      <c r="A144" s="304" t="s">
        <v>24</v>
      </c>
      <c r="B144" s="389" t="s">
        <v>409</v>
      </c>
      <c r="C144" s="439">
        <f>+C123+C143</f>
        <v>103269</v>
      </c>
    </row>
    <row r="145" ht="7.5" customHeight="1"/>
    <row r="146" spans="1:3" ht="15.75">
      <c r="A146" s="562" t="s">
        <v>411</v>
      </c>
      <c r="B146" s="562"/>
      <c r="C146" s="562"/>
    </row>
    <row r="147" spans="1:3" ht="15" customHeight="1" thickBot="1">
      <c r="A147" s="559" t="s">
        <v>160</v>
      </c>
      <c r="B147" s="559"/>
      <c r="C147" s="316" t="s">
        <v>224</v>
      </c>
    </row>
    <row r="148" spans="1:4" ht="13.5" customHeight="1" thickBot="1">
      <c r="A148" s="20">
        <v>1</v>
      </c>
      <c r="B148" s="30" t="s">
        <v>412</v>
      </c>
      <c r="C148" s="306">
        <f>+C60-C123</f>
        <v>-57597</v>
      </c>
      <c r="D148" s="442"/>
    </row>
    <row r="149" spans="1:3" ht="27.75" customHeight="1" thickBot="1">
      <c r="A149" s="20" t="s">
        <v>16</v>
      </c>
      <c r="B149" s="30" t="s">
        <v>413</v>
      </c>
      <c r="C149" s="306">
        <f>+C83-C143</f>
        <v>57597</v>
      </c>
    </row>
  </sheetData>
  <sheetProtection sheet="1"/>
  <mergeCells count="6">
    <mergeCell ref="A147:B147"/>
    <mergeCell ref="A86:C86"/>
    <mergeCell ref="A1:C1"/>
    <mergeCell ref="A2:B2"/>
    <mergeCell ref="A87:B87"/>
    <mergeCell ref="A146:C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Mogyorósbánya Község Önkormányzat
2014. ÉVI KÖLTSÉGVETÉSÉNEK ÖSSZEVONT MÉRLEGE&amp;10
&amp;R&amp;"Times New Roman CE,Félkövér dőlt"&amp;11 1.1. melléklet az 1/2014. (I.28.)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1">
      <selection activeCell="G11" sqref="G11"/>
    </sheetView>
  </sheetViews>
  <sheetFormatPr defaultColWidth="9.00390625" defaultRowHeight="12.75"/>
  <cols>
    <col min="1" max="1" width="6.875" style="218" customWidth="1"/>
    <col min="2" max="2" width="49.625" style="63" customWidth="1"/>
    <col min="3" max="8" width="12.875" style="63" customWidth="1"/>
    <col min="9" max="9" width="13.875" style="63" customWidth="1"/>
    <col min="10" max="16384" width="9.375" style="63" customWidth="1"/>
  </cols>
  <sheetData>
    <row r="1" spans="1:9" ht="27.75" customHeight="1">
      <c r="A1" s="603" t="s">
        <v>2</v>
      </c>
      <c r="B1" s="603"/>
      <c r="C1" s="603"/>
      <c r="D1" s="603"/>
      <c r="E1" s="603"/>
      <c r="F1" s="603"/>
      <c r="G1" s="603"/>
      <c r="H1" s="603"/>
      <c r="I1" s="603"/>
    </row>
    <row r="2" ht="20.25" customHeight="1" thickBot="1">
      <c r="I2" s="492" t="s">
        <v>62</v>
      </c>
    </row>
    <row r="3" spans="1:9" s="493" customFormat="1" ht="26.25" customHeight="1">
      <c r="A3" s="611" t="s">
        <v>71</v>
      </c>
      <c r="B3" s="606" t="s">
        <v>88</v>
      </c>
      <c r="C3" s="611" t="s">
        <v>89</v>
      </c>
      <c r="D3" s="611" t="s">
        <v>485</v>
      </c>
      <c r="E3" s="608" t="s">
        <v>70</v>
      </c>
      <c r="F3" s="609"/>
      <c r="G3" s="609"/>
      <c r="H3" s="610"/>
      <c r="I3" s="606" t="s">
        <v>48</v>
      </c>
    </row>
    <row r="4" spans="1:9" s="494" customFormat="1" ht="32.25" customHeight="1" thickBot="1">
      <c r="A4" s="612"/>
      <c r="B4" s="607"/>
      <c r="C4" s="607"/>
      <c r="D4" s="612"/>
      <c r="E4" s="278" t="s">
        <v>205</v>
      </c>
      <c r="F4" s="278" t="s">
        <v>245</v>
      </c>
      <c r="G4" s="278" t="s">
        <v>246</v>
      </c>
      <c r="H4" s="279" t="s">
        <v>466</v>
      </c>
      <c r="I4" s="607"/>
    </row>
    <row r="5" spans="1:9" s="495" customFormat="1" ht="12.75" customHeight="1" thickBot="1">
      <c r="A5" s="280">
        <v>1</v>
      </c>
      <c r="B5" s="281">
        <v>2</v>
      </c>
      <c r="C5" s="282">
        <v>3</v>
      </c>
      <c r="D5" s="281">
        <v>4</v>
      </c>
      <c r="E5" s="280">
        <v>5</v>
      </c>
      <c r="F5" s="282">
        <v>6</v>
      </c>
      <c r="G5" s="282">
        <v>7</v>
      </c>
      <c r="H5" s="283">
        <v>8</v>
      </c>
      <c r="I5" s="284" t="s">
        <v>90</v>
      </c>
    </row>
    <row r="6" spans="1:9" ht="24.75" customHeight="1" thickBot="1">
      <c r="A6" s="285" t="s">
        <v>15</v>
      </c>
      <c r="B6" s="286" t="s">
        <v>3</v>
      </c>
      <c r="C6" s="487"/>
      <c r="D6" s="78">
        <f>+D7+D8</f>
        <v>0</v>
      </c>
      <c r="E6" s="79">
        <f>+E7+E8</f>
        <v>0</v>
      </c>
      <c r="F6" s="80">
        <f>+F7+F8</f>
        <v>0</v>
      </c>
      <c r="G6" s="80">
        <f>+G7+G8</f>
        <v>0</v>
      </c>
      <c r="H6" s="81">
        <f>+H7+H8</f>
        <v>0</v>
      </c>
      <c r="I6" s="78">
        <f aca="true" t="shared" si="0" ref="I6:I17">SUM(D6:H6)</f>
        <v>0</v>
      </c>
    </row>
    <row r="7" spans="1:9" ht="19.5" customHeight="1">
      <c r="A7" s="287" t="s">
        <v>16</v>
      </c>
      <c r="B7" s="82" t="s">
        <v>72</v>
      </c>
      <c r="C7" s="488"/>
      <c r="D7" s="83"/>
      <c r="E7" s="84"/>
      <c r="F7" s="28"/>
      <c r="G7" s="28"/>
      <c r="H7" s="25"/>
      <c r="I7" s="288">
        <f t="shared" si="0"/>
        <v>0</v>
      </c>
    </row>
    <row r="8" spans="1:9" ht="19.5" customHeight="1" thickBot="1">
      <c r="A8" s="287" t="s">
        <v>17</v>
      </c>
      <c r="B8" s="82" t="s">
        <v>72</v>
      </c>
      <c r="C8" s="488"/>
      <c r="D8" s="83"/>
      <c r="E8" s="84"/>
      <c r="F8" s="28"/>
      <c r="G8" s="28"/>
      <c r="H8" s="25"/>
      <c r="I8" s="288">
        <f t="shared" si="0"/>
        <v>0</v>
      </c>
    </row>
    <row r="9" spans="1:9" ht="25.5" customHeight="1" thickBot="1">
      <c r="A9" s="285" t="s">
        <v>18</v>
      </c>
      <c r="B9" s="286" t="s">
        <v>4</v>
      </c>
      <c r="C9" s="489"/>
      <c r="D9" s="78">
        <f>+D10+D11</f>
        <v>0</v>
      </c>
      <c r="E9" s="79">
        <f>+E10+E11</f>
        <v>750</v>
      </c>
      <c r="F9" s="80">
        <f>+F10+F11</f>
        <v>1500</v>
      </c>
      <c r="G9" s="80">
        <f>+G10+G11</f>
        <v>750</v>
      </c>
      <c r="H9" s="81">
        <f>+H10+H11</f>
        <v>0</v>
      </c>
      <c r="I9" s="78">
        <f t="shared" si="0"/>
        <v>3000</v>
      </c>
    </row>
    <row r="10" spans="1:9" ht="19.5" customHeight="1">
      <c r="A10" s="287" t="s">
        <v>19</v>
      </c>
      <c r="B10" s="82" t="s">
        <v>488</v>
      </c>
      <c r="C10" s="488" t="s">
        <v>495</v>
      </c>
      <c r="D10" s="83"/>
      <c r="E10" s="84">
        <v>750</v>
      </c>
      <c r="F10" s="28">
        <v>1500</v>
      </c>
      <c r="G10" s="28">
        <v>750</v>
      </c>
      <c r="H10" s="25"/>
      <c r="I10" s="288">
        <f t="shared" si="0"/>
        <v>3000</v>
      </c>
    </row>
    <row r="11" spans="1:9" ht="19.5" customHeight="1" thickBot="1">
      <c r="A11" s="287" t="s">
        <v>20</v>
      </c>
      <c r="B11" s="82" t="s">
        <v>72</v>
      </c>
      <c r="C11" s="488"/>
      <c r="D11" s="83"/>
      <c r="E11" s="84"/>
      <c r="F11" s="28"/>
      <c r="G11" s="28"/>
      <c r="H11" s="25"/>
      <c r="I11" s="288">
        <f t="shared" si="0"/>
        <v>0</v>
      </c>
    </row>
    <row r="12" spans="1:9" ht="19.5" customHeight="1" thickBot="1">
      <c r="A12" s="285" t="s">
        <v>21</v>
      </c>
      <c r="B12" s="286" t="s">
        <v>215</v>
      </c>
      <c r="C12" s="489"/>
      <c r="D12" s="78">
        <f>+D13</f>
        <v>0</v>
      </c>
      <c r="E12" s="79">
        <f>+E13</f>
        <v>0</v>
      </c>
      <c r="F12" s="80">
        <f>+F13</f>
        <v>0</v>
      </c>
      <c r="G12" s="80">
        <f>+G13</f>
        <v>0</v>
      </c>
      <c r="H12" s="81">
        <f>+H13</f>
        <v>0</v>
      </c>
      <c r="I12" s="78">
        <f t="shared" si="0"/>
        <v>0</v>
      </c>
    </row>
    <row r="13" spans="1:9" ht="19.5" customHeight="1" thickBot="1">
      <c r="A13" s="287" t="s">
        <v>22</v>
      </c>
      <c r="B13" s="82" t="s">
        <v>72</v>
      </c>
      <c r="C13" s="488"/>
      <c r="D13" s="83"/>
      <c r="E13" s="84"/>
      <c r="F13" s="28"/>
      <c r="G13" s="28"/>
      <c r="H13" s="25"/>
      <c r="I13" s="288">
        <f t="shared" si="0"/>
        <v>0</v>
      </c>
    </row>
    <row r="14" spans="1:9" ht="19.5" customHeight="1" thickBot="1">
      <c r="A14" s="285" t="s">
        <v>23</v>
      </c>
      <c r="B14" s="286" t="s">
        <v>216</v>
      </c>
      <c r="C14" s="489"/>
      <c r="D14" s="78">
        <f>+D15</f>
        <v>0</v>
      </c>
      <c r="E14" s="79">
        <f>+E15</f>
        <v>0</v>
      </c>
      <c r="F14" s="80">
        <f>+F15</f>
        <v>0</v>
      </c>
      <c r="G14" s="80">
        <f>+G15</f>
        <v>0</v>
      </c>
      <c r="H14" s="81">
        <f>+H15</f>
        <v>0</v>
      </c>
      <c r="I14" s="78">
        <f t="shared" si="0"/>
        <v>0</v>
      </c>
    </row>
    <row r="15" spans="1:9" ht="19.5" customHeight="1" thickBot="1">
      <c r="A15" s="289" t="s">
        <v>24</v>
      </c>
      <c r="B15" s="85" t="s">
        <v>72</v>
      </c>
      <c r="C15" s="490"/>
      <c r="D15" s="86"/>
      <c r="E15" s="87"/>
      <c r="F15" s="29"/>
      <c r="G15" s="29"/>
      <c r="H15" s="27"/>
      <c r="I15" s="290">
        <f t="shared" si="0"/>
        <v>0</v>
      </c>
    </row>
    <row r="16" spans="1:9" ht="19.5" customHeight="1" thickBot="1">
      <c r="A16" s="285" t="s">
        <v>25</v>
      </c>
      <c r="B16" s="291" t="s">
        <v>217</v>
      </c>
      <c r="C16" s="489"/>
      <c r="D16" s="78">
        <f>+D17</f>
        <v>0</v>
      </c>
      <c r="E16" s="79">
        <f>+E17</f>
        <v>0</v>
      </c>
      <c r="F16" s="80">
        <f>+F17</f>
        <v>0</v>
      </c>
      <c r="G16" s="80">
        <f>+G17</f>
        <v>0</v>
      </c>
      <c r="H16" s="81">
        <f>+H17</f>
        <v>0</v>
      </c>
      <c r="I16" s="78">
        <f t="shared" si="0"/>
        <v>0</v>
      </c>
    </row>
    <row r="17" spans="1:9" ht="19.5" customHeight="1" thickBot="1">
      <c r="A17" s="292" t="s">
        <v>26</v>
      </c>
      <c r="B17" s="88" t="s">
        <v>72</v>
      </c>
      <c r="C17" s="491"/>
      <c r="D17" s="89"/>
      <c r="E17" s="90"/>
      <c r="F17" s="91"/>
      <c r="G17" s="91"/>
      <c r="H17" s="26"/>
      <c r="I17" s="293">
        <f t="shared" si="0"/>
        <v>0</v>
      </c>
    </row>
    <row r="18" spans="1:9" ht="19.5" customHeight="1" thickBot="1">
      <c r="A18" s="604" t="s">
        <v>151</v>
      </c>
      <c r="B18" s="605"/>
      <c r="C18" s="150"/>
      <c r="D18" s="78">
        <f aca="true" t="shared" si="1" ref="D18:I18">+D6+D9+D12+D14+D16</f>
        <v>0</v>
      </c>
      <c r="E18" s="79">
        <f t="shared" si="1"/>
        <v>750</v>
      </c>
      <c r="F18" s="80">
        <f t="shared" si="1"/>
        <v>1500</v>
      </c>
      <c r="G18" s="80">
        <f t="shared" si="1"/>
        <v>750</v>
      </c>
      <c r="H18" s="81">
        <f t="shared" si="1"/>
        <v>0</v>
      </c>
      <c r="I18" s="78">
        <f t="shared" si="1"/>
        <v>3000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B2">
      <selection activeCell="D6" sqref="D6"/>
    </sheetView>
  </sheetViews>
  <sheetFormatPr defaultColWidth="9.00390625" defaultRowHeight="12.75"/>
  <cols>
    <col min="1" max="1" width="5.875" style="10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14" t="s">
        <v>5</v>
      </c>
      <c r="C1" s="614"/>
      <c r="D1" s="614"/>
    </row>
    <row r="2" spans="1:4" s="93" customFormat="1" ht="16.5" thickBot="1">
      <c r="A2" s="92"/>
      <c r="B2" s="381"/>
      <c r="D2" s="50" t="s">
        <v>62</v>
      </c>
    </row>
    <row r="3" spans="1:4" s="95" customFormat="1" ht="48" customHeight="1" thickBot="1">
      <c r="A3" s="94" t="s">
        <v>13</v>
      </c>
      <c r="B3" s="223" t="s">
        <v>14</v>
      </c>
      <c r="C3" s="223" t="s">
        <v>73</v>
      </c>
      <c r="D3" s="224" t="s">
        <v>74</v>
      </c>
    </row>
    <row r="4" spans="1:4" s="95" customFormat="1" ht="13.5" customHeight="1" thickBot="1">
      <c r="A4" s="41">
        <v>1</v>
      </c>
      <c r="B4" s="226">
        <v>2</v>
      </c>
      <c r="C4" s="226">
        <v>3</v>
      </c>
      <c r="D4" s="227">
        <v>4</v>
      </c>
    </row>
    <row r="5" spans="1:4" ht="18" customHeight="1">
      <c r="A5" s="164" t="s">
        <v>15</v>
      </c>
      <c r="B5" s="228" t="s">
        <v>173</v>
      </c>
      <c r="C5" s="162">
        <v>2250</v>
      </c>
      <c r="D5" s="96">
        <v>0</v>
      </c>
    </row>
    <row r="6" spans="1:4" ht="18" customHeight="1">
      <c r="A6" s="97" t="s">
        <v>16</v>
      </c>
      <c r="B6" s="229" t="s">
        <v>174</v>
      </c>
      <c r="C6" s="163"/>
      <c r="D6" s="99"/>
    </row>
    <row r="7" spans="1:4" ht="18" customHeight="1">
      <c r="A7" s="97" t="s">
        <v>17</v>
      </c>
      <c r="B7" s="229" t="s">
        <v>124</v>
      </c>
      <c r="C7" s="163"/>
      <c r="D7" s="99"/>
    </row>
    <row r="8" spans="1:4" ht="18" customHeight="1">
      <c r="A8" s="97" t="s">
        <v>18</v>
      </c>
      <c r="B8" s="229" t="s">
        <v>125</v>
      </c>
      <c r="C8" s="163"/>
      <c r="D8" s="99"/>
    </row>
    <row r="9" spans="1:4" ht="18" customHeight="1">
      <c r="A9" s="97" t="s">
        <v>19</v>
      </c>
      <c r="B9" s="229" t="s">
        <v>166</v>
      </c>
      <c r="C9" s="163">
        <v>18677</v>
      </c>
      <c r="D9" s="99"/>
    </row>
    <row r="10" spans="1:4" ht="18" customHeight="1">
      <c r="A10" s="97" t="s">
        <v>20</v>
      </c>
      <c r="B10" s="229" t="s">
        <v>167</v>
      </c>
      <c r="C10" s="163"/>
      <c r="D10" s="99"/>
    </row>
    <row r="11" spans="1:4" ht="18" customHeight="1">
      <c r="A11" s="97" t="s">
        <v>21</v>
      </c>
      <c r="B11" s="230" t="s">
        <v>168</v>
      </c>
      <c r="C11" s="163"/>
      <c r="D11" s="99"/>
    </row>
    <row r="12" spans="1:4" ht="18" customHeight="1">
      <c r="A12" s="97" t="s">
        <v>23</v>
      </c>
      <c r="B12" s="230" t="s">
        <v>169</v>
      </c>
      <c r="C12" s="163">
        <v>1549</v>
      </c>
      <c r="D12" s="99"/>
    </row>
    <row r="13" spans="1:4" ht="18" customHeight="1">
      <c r="A13" s="97" t="s">
        <v>24</v>
      </c>
      <c r="B13" s="230" t="s">
        <v>170</v>
      </c>
      <c r="C13" s="163"/>
      <c r="D13" s="99"/>
    </row>
    <row r="14" spans="1:4" ht="18" customHeight="1">
      <c r="A14" s="97" t="s">
        <v>25</v>
      </c>
      <c r="B14" s="230" t="s">
        <v>171</v>
      </c>
      <c r="C14" s="163"/>
      <c r="D14" s="99"/>
    </row>
    <row r="15" spans="1:4" ht="22.5" customHeight="1">
      <c r="A15" s="97" t="s">
        <v>26</v>
      </c>
      <c r="B15" s="230" t="s">
        <v>172</v>
      </c>
      <c r="C15" s="163">
        <v>17128</v>
      </c>
      <c r="D15" s="99"/>
    </row>
    <row r="16" spans="1:4" ht="18" customHeight="1">
      <c r="A16" s="97" t="s">
        <v>27</v>
      </c>
      <c r="B16" s="229" t="s">
        <v>126</v>
      </c>
      <c r="C16" s="163">
        <v>2776</v>
      </c>
      <c r="D16" s="99"/>
    </row>
    <row r="17" spans="1:4" ht="18" customHeight="1">
      <c r="A17" s="97" t="s">
        <v>28</v>
      </c>
      <c r="B17" s="229" t="s">
        <v>7</v>
      </c>
      <c r="C17" s="163"/>
      <c r="D17" s="99"/>
    </row>
    <row r="18" spans="1:4" ht="18" customHeight="1">
      <c r="A18" s="97" t="s">
        <v>29</v>
      </c>
      <c r="B18" s="229" t="s">
        <v>6</v>
      </c>
      <c r="C18" s="163">
        <v>1020</v>
      </c>
      <c r="D18" s="99">
        <v>0</v>
      </c>
    </row>
    <row r="19" spans="1:4" ht="18" customHeight="1">
      <c r="A19" s="97" t="s">
        <v>30</v>
      </c>
      <c r="B19" s="229" t="s">
        <v>127</v>
      </c>
      <c r="C19" s="163"/>
      <c r="D19" s="99"/>
    </row>
    <row r="20" spans="1:4" ht="18" customHeight="1">
      <c r="A20" s="97" t="s">
        <v>31</v>
      </c>
      <c r="B20" s="229" t="s">
        <v>128</v>
      </c>
      <c r="C20" s="163"/>
      <c r="D20" s="99"/>
    </row>
    <row r="21" spans="1:4" ht="18" customHeight="1">
      <c r="A21" s="97" t="s">
        <v>32</v>
      </c>
      <c r="B21" s="153"/>
      <c r="C21" s="98"/>
      <c r="D21" s="99"/>
    </row>
    <row r="22" spans="1:4" ht="18" customHeight="1">
      <c r="A22" s="97" t="s">
        <v>33</v>
      </c>
      <c r="B22" s="100"/>
      <c r="C22" s="98"/>
      <c r="D22" s="99"/>
    </row>
    <row r="23" spans="1:4" ht="18" customHeight="1">
      <c r="A23" s="97" t="s">
        <v>34</v>
      </c>
      <c r="B23" s="100"/>
      <c r="C23" s="98"/>
      <c r="D23" s="99"/>
    </row>
    <row r="24" spans="1:4" ht="18" customHeight="1">
      <c r="A24" s="97" t="s">
        <v>35</v>
      </c>
      <c r="B24" s="100"/>
      <c r="C24" s="98"/>
      <c r="D24" s="99"/>
    </row>
    <row r="25" spans="1:4" ht="18" customHeight="1">
      <c r="A25" s="97" t="s">
        <v>36</v>
      </c>
      <c r="B25" s="100"/>
      <c r="C25" s="98"/>
      <c r="D25" s="99"/>
    </row>
    <row r="26" spans="1:4" ht="18" customHeight="1">
      <c r="A26" s="97" t="s">
        <v>37</v>
      </c>
      <c r="B26" s="100"/>
      <c r="C26" s="98"/>
      <c r="D26" s="99"/>
    </row>
    <row r="27" spans="1:4" ht="18" customHeight="1">
      <c r="A27" s="97" t="s">
        <v>38</v>
      </c>
      <c r="B27" s="100"/>
      <c r="C27" s="98"/>
      <c r="D27" s="99"/>
    </row>
    <row r="28" spans="1:4" ht="18" customHeight="1">
      <c r="A28" s="97" t="s">
        <v>39</v>
      </c>
      <c r="B28" s="100"/>
      <c r="C28" s="98"/>
      <c r="D28" s="99"/>
    </row>
    <row r="29" spans="1:4" ht="18" customHeight="1" thickBot="1">
      <c r="A29" s="165" t="s">
        <v>40</v>
      </c>
      <c r="B29" s="101"/>
      <c r="C29" s="102"/>
      <c r="D29" s="103"/>
    </row>
    <row r="30" spans="1:4" ht="18" customHeight="1" thickBot="1">
      <c r="A30" s="42" t="s">
        <v>41</v>
      </c>
      <c r="B30" s="231" t="s">
        <v>50</v>
      </c>
      <c r="C30" s="232">
        <f>+C5+C6+C7+C8+C9+C16+C17+C18+C19+C20+C21+C22+C23+C24+C25+C26+C27+C28+C29</f>
        <v>24723</v>
      </c>
      <c r="D30" s="233">
        <f>+D5+D6+D7+D8+D9+D16+D17+D18+D19+D20+D21+D22+D23+D24+D25+D26+D27+D28+D29</f>
        <v>0</v>
      </c>
    </row>
    <row r="31" spans="1:4" ht="8.25" customHeight="1">
      <c r="A31" s="104"/>
      <c r="B31" s="613"/>
      <c r="C31" s="613"/>
      <c r="D31" s="613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C1">
      <selection activeCell="J23" sqref="J23"/>
    </sheetView>
  </sheetViews>
  <sheetFormatPr defaultColWidth="9.00390625" defaultRowHeight="12.75"/>
  <cols>
    <col min="1" max="1" width="4.875" style="123" customWidth="1"/>
    <col min="2" max="2" width="31.125" style="141" customWidth="1"/>
    <col min="3" max="4" width="9.00390625" style="141" customWidth="1"/>
    <col min="5" max="5" width="9.50390625" style="141" customWidth="1"/>
    <col min="6" max="6" width="8.875" style="141" customWidth="1"/>
    <col min="7" max="7" width="8.625" style="141" customWidth="1"/>
    <col min="8" max="8" width="8.875" style="141" customWidth="1"/>
    <col min="9" max="9" width="8.125" style="141" customWidth="1"/>
    <col min="10" max="14" width="9.50390625" style="141" customWidth="1"/>
    <col min="15" max="15" width="12.625" style="123" customWidth="1"/>
    <col min="16" max="16384" width="9.375" style="141" customWidth="1"/>
  </cols>
  <sheetData>
    <row r="1" spans="1:15" ht="31.5" customHeight="1">
      <c r="A1" s="618" t="s">
        <v>467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</row>
    <row r="2" ht="16.5" thickBot="1">
      <c r="O2" s="4" t="s">
        <v>52</v>
      </c>
    </row>
    <row r="3" spans="1:15" s="123" customFormat="1" ht="25.5" customHeight="1" thickBot="1">
      <c r="A3" s="120" t="s">
        <v>13</v>
      </c>
      <c r="B3" s="121" t="s">
        <v>63</v>
      </c>
      <c r="C3" s="121" t="s">
        <v>75</v>
      </c>
      <c r="D3" s="121" t="s">
        <v>76</v>
      </c>
      <c r="E3" s="121" t="s">
        <v>77</v>
      </c>
      <c r="F3" s="121" t="s">
        <v>78</v>
      </c>
      <c r="G3" s="121" t="s">
        <v>79</v>
      </c>
      <c r="H3" s="121" t="s">
        <v>80</v>
      </c>
      <c r="I3" s="121" t="s">
        <v>81</v>
      </c>
      <c r="J3" s="121" t="s">
        <v>82</v>
      </c>
      <c r="K3" s="121" t="s">
        <v>83</v>
      </c>
      <c r="L3" s="121" t="s">
        <v>84</v>
      </c>
      <c r="M3" s="121" t="s">
        <v>85</v>
      </c>
      <c r="N3" s="121" t="s">
        <v>86</v>
      </c>
      <c r="O3" s="122" t="s">
        <v>50</v>
      </c>
    </row>
    <row r="4" spans="1:15" s="125" customFormat="1" ht="15" customHeight="1" thickBot="1">
      <c r="A4" s="124" t="s">
        <v>15</v>
      </c>
      <c r="B4" s="615" t="s">
        <v>55</v>
      </c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7"/>
    </row>
    <row r="5" spans="1:15" s="125" customFormat="1" ht="22.5">
      <c r="A5" s="126" t="s">
        <v>16</v>
      </c>
      <c r="B5" s="496" t="s">
        <v>414</v>
      </c>
      <c r="C5" s="127">
        <v>799</v>
      </c>
      <c r="D5" s="127">
        <v>799</v>
      </c>
      <c r="E5" s="127">
        <v>799</v>
      </c>
      <c r="F5" s="127">
        <v>799</v>
      </c>
      <c r="G5" s="127">
        <v>798</v>
      </c>
      <c r="H5" s="127">
        <v>798</v>
      </c>
      <c r="I5" s="127">
        <v>799</v>
      </c>
      <c r="J5" s="127">
        <v>799</v>
      </c>
      <c r="K5" s="127">
        <v>798</v>
      </c>
      <c r="L5" s="127">
        <v>798</v>
      </c>
      <c r="M5" s="127">
        <v>798</v>
      </c>
      <c r="N5" s="127">
        <v>798</v>
      </c>
      <c r="O5" s="128">
        <f aca="true" t="shared" si="0" ref="O5:O25">SUM(C5:N5)</f>
        <v>9582</v>
      </c>
    </row>
    <row r="6" spans="1:15" s="132" customFormat="1" ht="22.5">
      <c r="A6" s="129" t="s">
        <v>17</v>
      </c>
      <c r="B6" s="296" t="s">
        <v>471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>
        <f t="shared" si="0"/>
        <v>0</v>
      </c>
    </row>
    <row r="7" spans="1:15" s="132" customFormat="1" ht="22.5">
      <c r="A7" s="129" t="s">
        <v>18</v>
      </c>
      <c r="B7" s="295" t="s">
        <v>472</v>
      </c>
      <c r="C7" s="133"/>
      <c r="D7" s="133"/>
      <c r="E7" s="133"/>
      <c r="F7" s="133"/>
      <c r="G7" s="133">
        <v>3000</v>
      </c>
      <c r="H7" s="133">
        <v>6360</v>
      </c>
      <c r="I7" s="133"/>
      <c r="J7" s="133"/>
      <c r="K7" s="133"/>
      <c r="L7" s="133"/>
      <c r="M7" s="133"/>
      <c r="N7" s="133"/>
      <c r="O7" s="134">
        <f t="shared" si="0"/>
        <v>9360</v>
      </c>
    </row>
    <row r="8" spans="1:15" s="132" customFormat="1" ht="13.5" customHeight="1">
      <c r="A8" s="129" t="s">
        <v>19</v>
      </c>
      <c r="B8" s="294" t="s">
        <v>180</v>
      </c>
      <c r="C8" s="130"/>
      <c r="D8" s="130">
        <v>1930</v>
      </c>
      <c r="E8" s="130">
        <v>1633</v>
      </c>
      <c r="F8" s="130">
        <v>1663</v>
      </c>
      <c r="G8" s="130"/>
      <c r="H8" s="130"/>
      <c r="I8" s="130"/>
      <c r="J8" s="130">
        <v>2628</v>
      </c>
      <c r="K8" s="130">
        <v>5468</v>
      </c>
      <c r="L8" s="130">
        <v>5468</v>
      </c>
      <c r="M8" s="130"/>
      <c r="N8" s="130">
        <v>3080</v>
      </c>
      <c r="O8" s="131">
        <f t="shared" si="0"/>
        <v>21870</v>
      </c>
    </row>
    <row r="9" spans="1:15" s="132" customFormat="1" ht="13.5" customHeight="1">
      <c r="A9" s="129" t="s">
        <v>20</v>
      </c>
      <c r="B9" s="294" t="s">
        <v>473</v>
      </c>
      <c r="C9" s="130">
        <v>405</v>
      </c>
      <c r="D9" s="130">
        <v>405</v>
      </c>
      <c r="E9" s="130">
        <v>405</v>
      </c>
      <c r="F9" s="130">
        <v>405</v>
      </c>
      <c r="G9" s="130">
        <v>405</v>
      </c>
      <c r="H9" s="130">
        <v>405</v>
      </c>
      <c r="I9" s="130">
        <v>405</v>
      </c>
      <c r="J9" s="130">
        <v>405</v>
      </c>
      <c r="K9" s="130">
        <v>405</v>
      </c>
      <c r="L9" s="130">
        <v>405</v>
      </c>
      <c r="M9" s="130">
        <v>405</v>
      </c>
      <c r="N9" s="130">
        <v>405</v>
      </c>
      <c r="O9" s="131">
        <f t="shared" si="0"/>
        <v>4860</v>
      </c>
    </row>
    <row r="10" spans="1:15" s="132" customFormat="1" ht="13.5" customHeight="1">
      <c r="A10" s="129" t="s">
        <v>21</v>
      </c>
      <c r="B10" s="294" t="s">
        <v>8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1">
        <f t="shared" si="0"/>
        <v>0</v>
      </c>
    </row>
    <row r="11" spans="1:15" s="132" customFormat="1" ht="13.5" customHeight="1">
      <c r="A11" s="129" t="s">
        <v>22</v>
      </c>
      <c r="B11" s="294" t="s">
        <v>416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1">
        <f t="shared" si="0"/>
        <v>0</v>
      </c>
    </row>
    <row r="12" spans="1:15" s="132" customFormat="1" ht="15.75">
      <c r="A12" s="129" t="s">
        <v>23</v>
      </c>
      <c r="B12" s="296" t="s">
        <v>520</v>
      </c>
      <c r="C12" s="130">
        <v>1930</v>
      </c>
      <c r="D12" s="130"/>
      <c r="E12" s="130"/>
      <c r="F12" s="130"/>
      <c r="G12" s="130"/>
      <c r="H12" s="130">
        <v>1489</v>
      </c>
      <c r="I12" s="130">
        <v>1491</v>
      </c>
      <c r="J12" s="130">
        <v>4205</v>
      </c>
      <c r="K12" s="130"/>
      <c r="L12" s="130"/>
      <c r="M12" s="130">
        <v>1930</v>
      </c>
      <c r="N12" s="130"/>
      <c r="O12" s="131">
        <f t="shared" si="0"/>
        <v>11045</v>
      </c>
    </row>
    <row r="13" spans="1:15" s="132" customFormat="1" ht="13.5" customHeight="1" thickBot="1">
      <c r="A13" s="129" t="s">
        <v>24</v>
      </c>
      <c r="B13" s="294" t="s">
        <v>521</v>
      </c>
      <c r="C13" s="130"/>
      <c r="D13" s="130"/>
      <c r="E13" s="130"/>
      <c r="F13" s="130"/>
      <c r="G13" s="130"/>
      <c r="H13" s="130"/>
      <c r="I13" s="130">
        <v>18584</v>
      </c>
      <c r="J13" s="130">
        <v>27968</v>
      </c>
      <c r="K13" s="130"/>
      <c r="L13" s="130"/>
      <c r="M13" s="130"/>
      <c r="N13" s="130"/>
      <c r="O13" s="131">
        <f t="shared" si="0"/>
        <v>46552</v>
      </c>
    </row>
    <row r="14" spans="1:15" s="125" customFormat="1" ht="15.75" customHeight="1" thickBot="1">
      <c r="A14" s="124" t="s">
        <v>25</v>
      </c>
      <c r="B14" s="43" t="s">
        <v>113</v>
      </c>
      <c r="C14" s="135">
        <f aca="true" t="shared" si="1" ref="C14:N14">SUM(C5:C13)</f>
        <v>3134</v>
      </c>
      <c r="D14" s="135">
        <f t="shared" si="1"/>
        <v>3134</v>
      </c>
      <c r="E14" s="135">
        <f t="shared" si="1"/>
        <v>2837</v>
      </c>
      <c r="F14" s="135">
        <f t="shared" si="1"/>
        <v>2867</v>
      </c>
      <c r="G14" s="135">
        <f t="shared" si="1"/>
        <v>4203</v>
      </c>
      <c r="H14" s="135">
        <f t="shared" si="1"/>
        <v>9052</v>
      </c>
      <c r="I14" s="135">
        <f t="shared" si="1"/>
        <v>21279</v>
      </c>
      <c r="J14" s="135">
        <f t="shared" si="1"/>
        <v>36005</v>
      </c>
      <c r="K14" s="135">
        <f t="shared" si="1"/>
        <v>6671</v>
      </c>
      <c r="L14" s="135">
        <f t="shared" si="1"/>
        <v>6671</v>
      </c>
      <c r="M14" s="135">
        <f t="shared" si="1"/>
        <v>3133</v>
      </c>
      <c r="N14" s="135">
        <f t="shared" si="1"/>
        <v>4283</v>
      </c>
      <c r="O14" s="136">
        <f>SUM(C14:N14)</f>
        <v>103269</v>
      </c>
    </row>
    <row r="15" spans="1:15" s="125" customFormat="1" ht="15" customHeight="1" thickBot="1">
      <c r="A15" s="124" t="s">
        <v>26</v>
      </c>
      <c r="B15" s="615" t="s">
        <v>57</v>
      </c>
      <c r="C15" s="616"/>
      <c r="D15" s="616"/>
      <c r="E15" s="616"/>
      <c r="F15" s="616"/>
      <c r="G15" s="616"/>
      <c r="H15" s="616"/>
      <c r="I15" s="616"/>
      <c r="J15" s="616"/>
      <c r="K15" s="616"/>
      <c r="L15" s="616"/>
      <c r="M15" s="616"/>
      <c r="N15" s="616"/>
      <c r="O15" s="617"/>
    </row>
    <row r="16" spans="1:15" s="132" customFormat="1" ht="13.5" customHeight="1">
      <c r="A16" s="137" t="s">
        <v>27</v>
      </c>
      <c r="B16" s="297" t="s">
        <v>64</v>
      </c>
      <c r="C16" s="133">
        <v>748</v>
      </c>
      <c r="D16" s="133">
        <v>748</v>
      </c>
      <c r="E16" s="133">
        <v>748</v>
      </c>
      <c r="F16" s="133">
        <v>748</v>
      </c>
      <c r="G16" s="133">
        <v>748</v>
      </c>
      <c r="H16" s="133">
        <v>748</v>
      </c>
      <c r="I16" s="133">
        <v>748</v>
      </c>
      <c r="J16" s="133">
        <v>748</v>
      </c>
      <c r="K16" s="133">
        <v>749</v>
      </c>
      <c r="L16" s="133">
        <v>749</v>
      </c>
      <c r="M16" s="133">
        <v>749</v>
      </c>
      <c r="N16" s="133">
        <v>749</v>
      </c>
      <c r="O16" s="134">
        <f t="shared" si="0"/>
        <v>8980</v>
      </c>
    </row>
    <row r="17" spans="1:15" s="132" customFormat="1" ht="27" customHeight="1">
      <c r="A17" s="129" t="s">
        <v>28</v>
      </c>
      <c r="B17" s="296" t="s">
        <v>189</v>
      </c>
      <c r="C17" s="130">
        <v>203</v>
      </c>
      <c r="D17" s="130">
        <v>203</v>
      </c>
      <c r="E17" s="130">
        <v>203</v>
      </c>
      <c r="F17" s="130">
        <v>203</v>
      </c>
      <c r="G17" s="130">
        <v>203</v>
      </c>
      <c r="H17" s="130">
        <v>203</v>
      </c>
      <c r="I17" s="130">
        <v>203</v>
      </c>
      <c r="J17" s="130">
        <v>203</v>
      </c>
      <c r="K17" s="130">
        <v>203</v>
      </c>
      <c r="L17" s="130">
        <v>204</v>
      </c>
      <c r="M17" s="130">
        <v>204</v>
      </c>
      <c r="N17" s="130">
        <v>204</v>
      </c>
      <c r="O17" s="131">
        <f t="shared" si="0"/>
        <v>2439</v>
      </c>
    </row>
    <row r="18" spans="1:15" s="132" customFormat="1" ht="13.5" customHeight="1">
      <c r="A18" s="129" t="s">
        <v>29</v>
      </c>
      <c r="B18" s="294" t="s">
        <v>145</v>
      </c>
      <c r="C18" s="130">
        <v>1916</v>
      </c>
      <c r="D18" s="130">
        <v>1916</v>
      </c>
      <c r="E18" s="130">
        <v>1619</v>
      </c>
      <c r="F18" s="130">
        <v>1619</v>
      </c>
      <c r="G18" s="130">
        <v>1619</v>
      </c>
      <c r="H18" s="130">
        <v>1530</v>
      </c>
      <c r="I18" s="130">
        <v>1322</v>
      </c>
      <c r="J18" s="130">
        <v>1619</v>
      </c>
      <c r="K18" s="130">
        <v>1619</v>
      </c>
      <c r="L18" s="130">
        <v>1619</v>
      </c>
      <c r="M18" s="130">
        <v>1619</v>
      </c>
      <c r="N18" s="130">
        <v>1417</v>
      </c>
      <c r="O18" s="131">
        <f t="shared" si="0"/>
        <v>19434</v>
      </c>
    </row>
    <row r="19" spans="1:15" s="132" customFormat="1" ht="13.5" customHeight="1">
      <c r="A19" s="129" t="s">
        <v>30</v>
      </c>
      <c r="B19" s="294" t="s">
        <v>190</v>
      </c>
      <c r="C19" s="130">
        <v>133</v>
      </c>
      <c r="D19" s="130">
        <v>133</v>
      </c>
      <c r="E19" s="130">
        <v>133</v>
      </c>
      <c r="F19" s="130">
        <v>133</v>
      </c>
      <c r="G19" s="130">
        <v>133</v>
      </c>
      <c r="H19" s="130">
        <v>133</v>
      </c>
      <c r="I19" s="130">
        <v>133</v>
      </c>
      <c r="J19" s="130">
        <v>133</v>
      </c>
      <c r="K19" s="130">
        <v>133</v>
      </c>
      <c r="L19" s="130">
        <v>133</v>
      </c>
      <c r="M19" s="130">
        <v>133</v>
      </c>
      <c r="N19" s="130">
        <v>137</v>
      </c>
      <c r="O19" s="131">
        <f t="shared" si="0"/>
        <v>1600</v>
      </c>
    </row>
    <row r="20" spans="1:15" s="132" customFormat="1" ht="13.5" customHeight="1">
      <c r="A20" s="129" t="s">
        <v>31</v>
      </c>
      <c r="B20" s="294" t="s">
        <v>9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1">
        <f t="shared" si="0"/>
        <v>0</v>
      </c>
    </row>
    <row r="21" spans="1:15" s="132" customFormat="1" ht="13.5" customHeight="1">
      <c r="A21" s="129" t="s">
        <v>32</v>
      </c>
      <c r="B21" s="294" t="s">
        <v>223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1">
        <f t="shared" si="0"/>
        <v>0</v>
      </c>
    </row>
    <row r="22" spans="1:15" s="132" customFormat="1" ht="15.75">
      <c r="A22" s="129" t="s">
        <v>33</v>
      </c>
      <c r="B22" s="296" t="s">
        <v>193</v>
      </c>
      <c r="C22" s="130"/>
      <c r="D22" s="130"/>
      <c r="E22" s="130"/>
      <c r="F22" s="130"/>
      <c r="G22" s="130">
        <v>1336</v>
      </c>
      <c r="H22" s="130">
        <v>6274</v>
      </c>
      <c r="I22" s="130">
        <v>18584</v>
      </c>
      <c r="J22" s="130">
        <v>33013</v>
      </c>
      <c r="K22" s="130">
        <v>3678</v>
      </c>
      <c r="L22" s="130">
        <v>1760</v>
      </c>
      <c r="M22" s="130">
        <v>106</v>
      </c>
      <c r="N22" s="130">
        <v>1456</v>
      </c>
      <c r="O22" s="131">
        <f t="shared" si="0"/>
        <v>66207</v>
      </c>
    </row>
    <row r="23" spans="1:15" s="132" customFormat="1" ht="13.5" customHeight="1">
      <c r="A23" s="129" t="s">
        <v>34</v>
      </c>
      <c r="B23" s="294" t="s">
        <v>226</v>
      </c>
      <c r="C23" s="130"/>
      <c r="D23" s="130"/>
      <c r="E23" s="130"/>
      <c r="F23" s="130"/>
      <c r="G23" s="130"/>
      <c r="H23" s="130"/>
      <c r="I23" s="130">
        <v>125</v>
      </c>
      <c r="J23" s="130">
        <v>125</v>
      </c>
      <c r="K23" s="130">
        <v>125</v>
      </c>
      <c r="L23" s="130">
        <v>125</v>
      </c>
      <c r="M23" s="130">
        <v>125</v>
      </c>
      <c r="N23" s="130">
        <v>125</v>
      </c>
      <c r="O23" s="131">
        <f t="shared" si="0"/>
        <v>750</v>
      </c>
    </row>
    <row r="24" spans="1:15" s="132" customFormat="1" ht="13.5" customHeight="1" thickBot="1">
      <c r="A24" s="129" t="s">
        <v>35</v>
      </c>
      <c r="B24" s="294" t="s">
        <v>519</v>
      </c>
      <c r="C24" s="130">
        <v>134</v>
      </c>
      <c r="D24" s="130">
        <v>134</v>
      </c>
      <c r="E24" s="130">
        <v>134</v>
      </c>
      <c r="F24" s="130">
        <v>164</v>
      </c>
      <c r="G24" s="130">
        <v>164</v>
      </c>
      <c r="H24" s="130">
        <v>164</v>
      </c>
      <c r="I24" s="130">
        <v>164</v>
      </c>
      <c r="J24" s="130">
        <v>164</v>
      </c>
      <c r="K24" s="130">
        <v>164</v>
      </c>
      <c r="L24" s="130">
        <v>2081</v>
      </c>
      <c r="M24" s="130">
        <v>197</v>
      </c>
      <c r="N24" s="130">
        <v>195</v>
      </c>
      <c r="O24" s="131">
        <f t="shared" si="0"/>
        <v>3859</v>
      </c>
    </row>
    <row r="25" spans="1:15" s="125" customFormat="1" ht="15.75" customHeight="1" thickBot="1">
      <c r="A25" s="138" t="s">
        <v>36</v>
      </c>
      <c r="B25" s="43" t="s">
        <v>114</v>
      </c>
      <c r="C25" s="135">
        <f aca="true" t="shared" si="2" ref="C25:N25">SUM(C16:C24)</f>
        <v>3134</v>
      </c>
      <c r="D25" s="135">
        <v>3134</v>
      </c>
      <c r="E25" s="135">
        <f t="shared" si="2"/>
        <v>2837</v>
      </c>
      <c r="F25" s="135">
        <f t="shared" si="2"/>
        <v>2867</v>
      </c>
      <c r="G25" s="135">
        <f t="shared" si="2"/>
        <v>4203</v>
      </c>
      <c r="H25" s="135">
        <f t="shared" si="2"/>
        <v>9052</v>
      </c>
      <c r="I25" s="135">
        <f t="shared" si="2"/>
        <v>21279</v>
      </c>
      <c r="J25" s="135">
        <f t="shared" si="2"/>
        <v>36005</v>
      </c>
      <c r="K25" s="135">
        <f t="shared" si="2"/>
        <v>6671</v>
      </c>
      <c r="L25" s="135">
        <f t="shared" si="2"/>
        <v>6671</v>
      </c>
      <c r="M25" s="135">
        <f t="shared" si="2"/>
        <v>3133</v>
      </c>
      <c r="N25" s="135">
        <f t="shared" si="2"/>
        <v>4283</v>
      </c>
      <c r="O25" s="136">
        <f t="shared" si="0"/>
        <v>103269</v>
      </c>
    </row>
    <row r="26" spans="1:15" ht="16.5" thickBot="1">
      <c r="A26" s="138" t="s">
        <v>37</v>
      </c>
      <c r="B26" s="298" t="s">
        <v>115</v>
      </c>
      <c r="C26" s="139">
        <f aca="true" t="shared" si="3" ref="C26:O26">C14-C25</f>
        <v>0</v>
      </c>
      <c r="D26" s="139">
        <f t="shared" si="3"/>
        <v>0</v>
      </c>
      <c r="E26" s="139">
        <f t="shared" si="3"/>
        <v>0</v>
      </c>
      <c r="F26" s="139">
        <f t="shared" si="3"/>
        <v>0</v>
      </c>
      <c r="G26" s="139">
        <f t="shared" si="3"/>
        <v>0</v>
      </c>
      <c r="H26" s="139">
        <f t="shared" si="3"/>
        <v>0</v>
      </c>
      <c r="I26" s="139">
        <f t="shared" si="3"/>
        <v>0</v>
      </c>
      <c r="J26" s="139">
        <f t="shared" si="3"/>
        <v>0</v>
      </c>
      <c r="K26" s="139">
        <f t="shared" si="3"/>
        <v>0</v>
      </c>
      <c r="L26" s="139">
        <f t="shared" si="3"/>
        <v>0</v>
      </c>
      <c r="M26" s="139">
        <f t="shared" si="3"/>
        <v>0</v>
      </c>
      <c r="N26" s="139">
        <f t="shared" si="3"/>
        <v>0</v>
      </c>
      <c r="O26" s="140">
        <f t="shared" si="3"/>
        <v>0</v>
      </c>
    </row>
    <row r="27" ht="15.75">
      <c r="A27" s="142"/>
    </row>
    <row r="28" spans="2:15" ht="15.75">
      <c r="B28" s="143"/>
      <c r="C28" s="144"/>
      <c r="D28" s="144"/>
      <c r="O28" s="141"/>
    </row>
    <row r="29" ht="15.75">
      <c r="O29" s="141"/>
    </row>
    <row r="30" ht="15.75">
      <c r="O30" s="141"/>
    </row>
    <row r="31" ht="15.75">
      <c r="O31" s="141"/>
    </row>
    <row r="32" ht="15.75">
      <c r="O32" s="141"/>
    </row>
    <row r="33" ht="15.75">
      <c r="O33" s="141"/>
    </row>
    <row r="34" ht="15.75">
      <c r="O34" s="141"/>
    </row>
    <row r="35" ht="15.75">
      <c r="O35" s="141"/>
    </row>
    <row r="36" ht="15.75">
      <c r="O36" s="141"/>
    </row>
    <row r="37" ht="15.75">
      <c r="O37" s="141"/>
    </row>
    <row r="38" ht="15.75">
      <c r="O38" s="141"/>
    </row>
    <row r="39" ht="15.75">
      <c r="O39" s="141"/>
    </row>
    <row r="40" ht="15.75">
      <c r="O40" s="141"/>
    </row>
    <row r="41" ht="15.75">
      <c r="O41" s="141"/>
    </row>
    <row r="42" ht="15.75">
      <c r="O42" s="141"/>
    </row>
    <row r="43" ht="15.75">
      <c r="O43" s="141"/>
    </row>
    <row r="44" ht="15.75">
      <c r="O44" s="141"/>
    </row>
    <row r="45" ht="15.75">
      <c r="O45" s="141"/>
    </row>
    <row r="46" ht="15.75">
      <c r="O46" s="141"/>
    </row>
    <row r="47" ht="15.75">
      <c r="O47" s="141"/>
    </row>
    <row r="48" ht="15.75">
      <c r="O48" s="141"/>
    </row>
    <row r="49" ht="15.75">
      <c r="O49" s="141"/>
    </row>
    <row r="50" ht="15.75">
      <c r="O50" s="141"/>
    </row>
    <row r="51" ht="15.75">
      <c r="O51" s="141"/>
    </row>
    <row r="52" ht="15.75">
      <c r="O52" s="141"/>
    </row>
    <row r="53" ht="15.75">
      <c r="O53" s="141"/>
    </row>
    <row r="54" ht="15.75">
      <c r="O54" s="141"/>
    </row>
    <row r="55" ht="15.75">
      <c r="O55" s="141"/>
    </row>
    <row r="56" ht="15.75">
      <c r="O56" s="141"/>
    </row>
    <row r="57" ht="15.75">
      <c r="O57" s="141"/>
    </row>
    <row r="58" ht="15.75">
      <c r="O58" s="141"/>
    </row>
    <row r="59" ht="15.75">
      <c r="O59" s="141"/>
    </row>
    <row r="60" ht="15.75">
      <c r="O60" s="141"/>
    </row>
    <row r="61" ht="15.75">
      <c r="O61" s="141"/>
    </row>
    <row r="62" ht="15.75">
      <c r="O62" s="141"/>
    </row>
    <row r="63" ht="15.75">
      <c r="O63" s="141"/>
    </row>
    <row r="64" ht="15.75">
      <c r="O64" s="141"/>
    </row>
    <row r="65" ht="15.75">
      <c r="O65" s="141"/>
    </row>
    <row r="66" ht="15.75">
      <c r="O66" s="141"/>
    </row>
    <row r="67" ht="15.75">
      <c r="O67" s="141"/>
    </row>
    <row r="68" ht="15.75">
      <c r="O68" s="141"/>
    </row>
    <row r="69" ht="15.75">
      <c r="O69" s="141"/>
    </row>
    <row r="70" ht="15.75">
      <c r="O70" s="141"/>
    </row>
    <row r="71" ht="15.75">
      <c r="O71" s="141"/>
    </row>
    <row r="72" ht="15.75">
      <c r="O72" s="141"/>
    </row>
    <row r="73" ht="15.75">
      <c r="O73" s="141"/>
    </row>
    <row r="74" ht="15.75">
      <c r="O74" s="141"/>
    </row>
    <row r="75" ht="15.75">
      <c r="O75" s="141"/>
    </row>
    <row r="76" ht="15.75">
      <c r="O76" s="141"/>
    </row>
    <row r="77" ht="15.75">
      <c r="O77" s="141"/>
    </row>
    <row r="78" ht="15.75">
      <c r="O78" s="141"/>
    </row>
    <row r="79" ht="15.75">
      <c r="O79" s="141"/>
    </row>
    <row r="80" ht="15.75">
      <c r="O80" s="141"/>
    </row>
    <row r="81" ht="15.75">
      <c r="O81" s="141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5"/>
  <sheetViews>
    <sheetView workbookViewId="0" topLeftCell="A1">
      <selection activeCell="A16" sqref="A16"/>
    </sheetView>
  </sheetViews>
  <sheetFormatPr defaultColWidth="9.00390625" defaultRowHeight="12.75"/>
  <cols>
    <col min="1" max="1" width="88.625" style="53" customWidth="1"/>
    <col min="2" max="2" width="27.875" style="53" customWidth="1"/>
    <col min="3" max="16384" width="9.375" style="53" customWidth="1"/>
  </cols>
  <sheetData>
    <row r="1" spans="1:2" ht="47.25" customHeight="1">
      <c r="A1" s="620" t="s">
        <v>506</v>
      </c>
      <c r="B1" s="620"/>
    </row>
    <row r="2" spans="1:2" ht="22.5" customHeight="1" thickBot="1">
      <c r="A2" s="384"/>
      <c r="B2" s="385" t="s">
        <v>10</v>
      </c>
    </row>
    <row r="3" spans="1:2" s="54" customFormat="1" ht="24" customHeight="1" thickBot="1">
      <c r="A3" s="300" t="s">
        <v>49</v>
      </c>
      <c r="B3" s="383" t="s">
        <v>468</v>
      </c>
    </row>
    <row r="4" spans="1:2" s="55" customFormat="1" ht="13.5" thickBot="1">
      <c r="A4" s="216">
        <v>1</v>
      </c>
      <c r="B4" s="217">
        <v>2</v>
      </c>
    </row>
    <row r="5" spans="1:2" ht="12.75">
      <c r="A5" s="145" t="s">
        <v>508</v>
      </c>
      <c r="B5" s="416">
        <v>3769650</v>
      </c>
    </row>
    <row r="6" spans="1:2" ht="12.75" customHeight="1">
      <c r="A6" s="146" t="s">
        <v>509</v>
      </c>
      <c r="B6" s="416"/>
    </row>
    <row r="7" spans="1:2" ht="12.75">
      <c r="A7" s="146" t="s">
        <v>510</v>
      </c>
      <c r="B7" s="416"/>
    </row>
    <row r="8" spans="1:2" ht="12.75">
      <c r="A8" s="146" t="s">
        <v>511</v>
      </c>
      <c r="B8" s="416"/>
    </row>
    <row r="9" spans="1:2" ht="12.75">
      <c r="A9" s="146" t="s">
        <v>512</v>
      </c>
      <c r="B9" s="416"/>
    </row>
    <row r="10" spans="1:2" ht="12.75">
      <c r="A10" s="146"/>
      <c r="B10" s="416"/>
    </row>
    <row r="11" spans="1:2" ht="22.5">
      <c r="A11" s="146" t="s">
        <v>513</v>
      </c>
      <c r="B11" s="416">
        <v>4811519</v>
      </c>
    </row>
    <row r="12" spans="1:2" ht="12.75">
      <c r="A12" s="146" t="s">
        <v>514</v>
      </c>
      <c r="B12" s="416"/>
    </row>
    <row r="13" spans="1:2" ht="12.75">
      <c r="A13" s="146" t="s">
        <v>515</v>
      </c>
      <c r="B13" s="416"/>
    </row>
    <row r="14" spans="1:2" ht="12.75">
      <c r="A14" s="146" t="s">
        <v>516</v>
      </c>
      <c r="B14" s="416"/>
    </row>
    <row r="15" spans="1:2" ht="12.75">
      <c r="A15" s="146"/>
      <c r="B15" s="416"/>
    </row>
    <row r="16" spans="1:2" ht="12.75">
      <c r="A16" s="146" t="s">
        <v>522</v>
      </c>
      <c r="B16" s="416">
        <v>1000920</v>
      </c>
    </row>
    <row r="17" spans="1:2" ht="12.75">
      <c r="A17" s="146"/>
      <c r="B17" s="416"/>
    </row>
    <row r="18" spans="1:2" ht="12.75">
      <c r="A18" s="146"/>
      <c r="B18" s="416"/>
    </row>
    <row r="19" spans="1:2" ht="12.75">
      <c r="A19" s="146"/>
      <c r="B19" s="416"/>
    </row>
    <row r="20" spans="1:2" ht="12.75">
      <c r="A20" s="146"/>
      <c r="B20" s="416"/>
    </row>
    <row r="21" spans="1:2" ht="12.75">
      <c r="A21" s="146"/>
      <c r="B21" s="416"/>
    </row>
    <row r="22" spans="1:2" ht="12.75">
      <c r="A22" s="146"/>
      <c r="B22" s="416"/>
    </row>
    <row r="23" spans="1:2" ht="12.75">
      <c r="A23" s="146"/>
      <c r="B23" s="416"/>
    </row>
    <row r="24" spans="1:2" ht="13.5" thickBot="1">
      <c r="A24" s="147"/>
      <c r="B24" s="416"/>
    </row>
    <row r="25" spans="1:2" s="57" customFormat="1" ht="19.5" customHeight="1" thickBot="1">
      <c r="A25" s="40" t="s">
        <v>50</v>
      </c>
      <c r="B25" s="56">
        <f>SUM(B5:B24)</f>
        <v>9582089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3">
      <selection activeCell="B6" sqref="B6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24" t="s">
        <v>507</v>
      </c>
      <c r="B1" s="624"/>
      <c r="C1" s="624"/>
      <c r="D1" s="624"/>
    </row>
    <row r="2" spans="1:4" ht="17.25" customHeight="1">
      <c r="A2" s="382"/>
      <c r="B2" s="382"/>
      <c r="C2" s="382"/>
      <c r="D2" s="382"/>
    </row>
    <row r="3" spans="1:4" ht="13.5" thickBot="1">
      <c r="A3" s="234"/>
      <c r="B3" s="234"/>
      <c r="C3" s="621" t="s">
        <v>52</v>
      </c>
      <c r="D3" s="621"/>
    </row>
    <row r="4" spans="1:4" ht="42.75" customHeight="1" thickBot="1">
      <c r="A4" s="386" t="s">
        <v>71</v>
      </c>
      <c r="B4" s="387" t="s">
        <v>129</v>
      </c>
      <c r="C4" s="387" t="s">
        <v>130</v>
      </c>
      <c r="D4" s="388" t="s">
        <v>11</v>
      </c>
    </row>
    <row r="5" spans="1:4" ht="15.75" customHeight="1">
      <c r="A5" s="235" t="s">
        <v>15</v>
      </c>
      <c r="B5" s="32" t="s">
        <v>499</v>
      </c>
      <c r="C5" s="32"/>
      <c r="D5" s="33"/>
    </row>
    <row r="6" spans="1:4" ht="15.75" customHeight="1">
      <c r="A6" s="236" t="s">
        <v>16</v>
      </c>
      <c r="B6" s="34"/>
      <c r="C6" s="34"/>
      <c r="D6" s="35"/>
    </row>
    <row r="7" spans="1:4" ht="15.75" customHeight="1">
      <c r="A7" s="236" t="s">
        <v>17</v>
      </c>
      <c r="B7" s="34"/>
      <c r="C7" s="34"/>
      <c r="D7" s="35"/>
    </row>
    <row r="8" spans="1:4" ht="15.75" customHeight="1">
      <c r="A8" s="236" t="s">
        <v>18</v>
      </c>
      <c r="B8" s="34"/>
      <c r="C8" s="34"/>
      <c r="D8" s="35"/>
    </row>
    <row r="9" spans="1:4" ht="15.75" customHeight="1">
      <c r="A9" s="236" t="s">
        <v>19</v>
      </c>
      <c r="B9" s="34"/>
      <c r="C9" s="34"/>
      <c r="D9" s="35"/>
    </row>
    <row r="10" spans="1:4" ht="15.75" customHeight="1">
      <c r="A10" s="236" t="s">
        <v>20</v>
      </c>
      <c r="B10" s="34"/>
      <c r="C10" s="34"/>
      <c r="D10" s="35"/>
    </row>
    <row r="11" spans="1:4" ht="15.75" customHeight="1">
      <c r="A11" s="236" t="s">
        <v>21</v>
      </c>
      <c r="B11" s="34"/>
      <c r="C11" s="34"/>
      <c r="D11" s="35"/>
    </row>
    <row r="12" spans="1:4" ht="15.75" customHeight="1">
      <c r="A12" s="236" t="s">
        <v>22</v>
      </c>
      <c r="B12" s="34"/>
      <c r="C12" s="34"/>
      <c r="D12" s="35"/>
    </row>
    <row r="13" spans="1:4" ht="15.75" customHeight="1">
      <c r="A13" s="236" t="s">
        <v>23</v>
      </c>
      <c r="B13" s="34"/>
      <c r="C13" s="34"/>
      <c r="D13" s="35"/>
    </row>
    <row r="14" spans="1:4" ht="15.75" customHeight="1">
      <c r="A14" s="236" t="s">
        <v>24</v>
      </c>
      <c r="B14" s="34"/>
      <c r="C14" s="34"/>
      <c r="D14" s="35"/>
    </row>
    <row r="15" spans="1:4" ht="15.75" customHeight="1">
      <c r="A15" s="236" t="s">
        <v>25</v>
      </c>
      <c r="B15" s="34"/>
      <c r="C15" s="34"/>
      <c r="D15" s="35"/>
    </row>
    <row r="16" spans="1:4" ht="15.75" customHeight="1">
      <c r="A16" s="236" t="s">
        <v>26</v>
      </c>
      <c r="B16" s="34"/>
      <c r="C16" s="34"/>
      <c r="D16" s="35"/>
    </row>
    <row r="17" spans="1:4" ht="15.75" customHeight="1">
      <c r="A17" s="236" t="s">
        <v>27</v>
      </c>
      <c r="B17" s="34"/>
      <c r="C17" s="34"/>
      <c r="D17" s="35"/>
    </row>
    <row r="18" spans="1:4" ht="15.75" customHeight="1">
      <c r="A18" s="236" t="s">
        <v>28</v>
      </c>
      <c r="B18" s="34"/>
      <c r="C18" s="34"/>
      <c r="D18" s="35"/>
    </row>
    <row r="19" spans="1:4" ht="15.75" customHeight="1">
      <c r="A19" s="236" t="s">
        <v>29</v>
      </c>
      <c r="B19" s="34"/>
      <c r="C19" s="34"/>
      <c r="D19" s="35"/>
    </row>
    <row r="20" spans="1:4" ht="15.75" customHeight="1">
      <c r="A20" s="236" t="s">
        <v>30</v>
      </c>
      <c r="B20" s="34"/>
      <c r="C20" s="34"/>
      <c r="D20" s="35"/>
    </row>
    <row r="21" spans="1:4" ht="15.75" customHeight="1">
      <c r="A21" s="236" t="s">
        <v>31</v>
      </c>
      <c r="B21" s="34"/>
      <c r="C21" s="34"/>
      <c r="D21" s="35"/>
    </row>
    <row r="22" spans="1:4" ht="15.75" customHeight="1">
      <c r="A22" s="236" t="s">
        <v>32</v>
      </c>
      <c r="B22" s="34"/>
      <c r="C22" s="34"/>
      <c r="D22" s="35"/>
    </row>
    <row r="23" spans="1:4" ht="15.75" customHeight="1">
      <c r="A23" s="236" t="s">
        <v>33</v>
      </c>
      <c r="B23" s="34"/>
      <c r="C23" s="34"/>
      <c r="D23" s="35"/>
    </row>
    <row r="24" spans="1:4" ht="15.75" customHeight="1">
      <c r="A24" s="236" t="s">
        <v>34</v>
      </c>
      <c r="B24" s="34"/>
      <c r="C24" s="34"/>
      <c r="D24" s="35"/>
    </row>
    <row r="25" spans="1:4" ht="15.75" customHeight="1">
      <c r="A25" s="236" t="s">
        <v>35</v>
      </c>
      <c r="B25" s="34"/>
      <c r="C25" s="34"/>
      <c r="D25" s="35"/>
    </row>
    <row r="26" spans="1:4" ht="15.75" customHeight="1">
      <c r="A26" s="236" t="s">
        <v>36</v>
      </c>
      <c r="B26" s="34"/>
      <c r="C26" s="34"/>
      <c r="D26" s="35"/>
    </row>
    <row r="27" spans="1:4" ht="15.75" customHeight="1">
      <c r="A27" s="236" t="s">
        <v>37</v>
      </c>
      <c r="B27" s="34"/>
      <c r="C27" s="34"/>
      <c r="D27" s="35"/>
    </row>
    <row r="28" spans="1:4" ht="15.75" customHeight="1">
      <c r="A28" s="236" t="s">
        <v>38</v>
      </c>
      <c r="B28" s="34"/>
      <c r="C28" s="34"/>
      <c r="D28" s="35"/>
    </row>
    <row r="29" spans="1:4" ht="15.75" customHeight="1">
      <c r="A29" s="236" t="s">
        <v>39</v>
      </c>
      <c r="B29" s="34"/>
      <c r="C29" s="34"/>
      <c r="D29" s="35"/>
    </row>
    <row r="30" spans="1:4" ht="15.75" customHeight="1">
      <c r="A30" s="236" t="s">
        <v>40</v>
      </c>
      <c r="B30" s="34"/>
      <c r="C30" s="34"/>
      <c r="D30" s="35"/>
    </row>
    <row r="31" spans="1:4" ht="15.75" customHeight="1">
      <c r="A31" s="236" t="s">
        <v>41</v>
      </c>
      <c r="B31" s="34"/>
      <c r="C31" s="34"/>
      <c r="D31" s="35"/>
    </row>
    <row r="32" spans="1:4" ht="15.75" customHeight="1">
      <c r="A32" s="236" t="s">
        <v>42</v>
      </c>
      <c r="B32" s="34"/>
      <c r="C32" s="34"/>
      <c r="D32" s="35"/>
    </row>
    <row r="33" spans="1:4" ht="15.75" customHeight="1">
      <c r="A33" s="236" t="s">
        <v>43</v>
      </c>
      <c r="B33" s="34"/>
      <c r="C33" s="34"/>
      <c r="D33" s="35"/>
    </row>
    <row r="34" spans="1:4" ht="15.75" customHeight="1">
      <c r="A34" s="236" t="s">
        <v>131</v>
      </c>
      <c r="B34" s="34"/>
      <c r="C34" s="34"/>
      <c r="D34" s="106"/>
    </row>
    <row r="35" spans="1:4" ht="15.75" customHeight="1">
      <c r="A35" s="236" t="s">
        <v>132</v>
      </c>
      <c r="B35" s="34"/>
      <c r="C35" s="34"/>
      <c r="D35" s="106"/>
    </row>
    <row r="36" spans="1:4" ht="15.75" customHeight="1">
      <c r="A36" s="236" t="s">
        <v>133</v>
      </c>
      <c r="B36" s="34"/>
      <c r="C36" s="34"/>
      <c r="D36" s="106"/>
    </row>
    <row r="37" spans="1:4" ht="15.75" customHeight="1" thickBot="1">
      <c r="A37" s="237" t="s">
        <v>134</v>
      </c>
      <c r="B37" s="36"/>
      <c r="C37" s="36"/>
      <c r="D37" s="107"/>
    </row>
    <row r="38" spans="1:4" ht="15.75" customHeight="1" thickBot="1">
      <c r="A38" s="622" t="s">
        <v>50</v>
      </c>
      <c r="B38" s="623"/>
      <c r="C38" s="238"/>
      <c r="D38" s="239">
        <f>SUM(D5:D37)</f>
        <v>0</v>
      </c>
    </row>
    <row r="39" ht="12.75">
      <c r="A39" t="s">
        <v>210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27.625" style="0" customWidth="1"/>
    <col min="2" max="2" width="19.00390625" style="0" customWidth="1"/>
    <col min="3" max="3" width="16.00390625" style="0" customWidth="1"/>
    <col min="4" max="4" width="17.125" style="0" customWidth="1"/>
    <col min="5" max="5" width="16.125" style="0" customWidth="1"/>
    <col min="6" max="6" width="18.00390625" style="0" customWidth="1"/>
  </cols>
  <sheetData>
    <row r="1" spans="1:6" ht="14.25">
      <c r="A1" s="625" t="s">
        <v>525</v>
      </c>
      <c r="B1" s="625"/>
      <c r="C1" s="625"/>
      <c r="D1" s="625"/>
      <c r="E1" s="625"/>
      <c r="F1" s="625"/>
    </row>
    <row r="2" spans="1:6" ht="15.75" thickBot="1">
      <c r="A2" s="528"/>
      <c r="B2" s="528"/>
      <c r="C2" s="528"/>
      <c r="D2" s="528"/>
      <c r="E2" s="528"/>
      <c r="F2" s="529" t="s">
        <v>136</v>
      </c>
    </row>
    <row r="3" spans="1:6" ht="12.75">
      <c r="A3" s="626" t="s">
        <v>204</v>
      </c>
      <c r="B3" s="629" t="s">
        <v>13</v>
      </c>
      <c r="C3" s="632" t="s">
        <v>526</v>
      </c>
      <c r="D3" s="633"/>
      <c r="E3" s="633"/>
      <c r="F3" s="636" t="s">
        <v>527</v>
      </c>
    </row>
    <row r="4" spans="1:6" ht="12.75">
      <c r="A4" s="627"/>
      <c r="B4" s="630"/>
      <c r="C4" s="634"/>
      <c r="D4" s="635"/>
      <c r="E4" s="635"/>
      <c r="F4" s="637"/>
    </row>
    <row r="5" spans="1:6" ht="33.75" customHeight="1" thickBot="1">
      <c r="A5" s="628"/>
      <c r="B5" s="631"/>
      <c r="C5" s="532" t="s">
        <v>245</v>
      </c>
      <c r="D5" s="532" t="s">
        <v>246</v>
      </c>
      <c r="E5" s="532" t="s">
        <v>453</v>
      </c>
      <c r="F5" s="638"/>
    </row>
    <row r="6" spans="1:6" ht="12.75">
      <c r="A6" s="533">
        <v>1</v>
      </c>
      <c r="B6" s="534">
        <v>2</v>
      </c>
      <c r="C6" s="534">
        <v>3</v>
      </c>
      <c r="D6" s="534">
        <v>4</v>
      </c>
      <c r="E6" s="534">
        <v>5</v>
      </c>
      <c r="F6" s="535">
        <v>7</v>
      </c>
    </row>
    <row r="7" spans="1:6" ht="12" customHeight="1">
      <c r="A7" s="536" t="s">
        <v>56</v>
      </c>
      <c r="B7" s="537" t="s">
        <v>51</v>
      </c>
      <c r="C7" s="538">
        <v>18677</v>
      </c>
      <c r="D7" s="538">
        <v>19000</v>
      </c>
      <c r="E7" s="538">
        <v>19500</v>
      </c>
      <c r="F7" s="539">
        <f>+C7+D7+E7</f>
        <v>57177</v>
      </c>
    </row>
    <row r="8" spans="1:6" ht="15" customHeight="1">
      <c r="A8" s="536" t="s">
        <v>528</v>
      </c>
      <c r="B8" s="537" t="s">
        <v>60</v>
      </c>
      <c r="C8" s="538"/>
      <c r="D8" s="538"/>
      <c r="E8" s="538"/>
      <c r="F8" s="539">
        <f>+C8+D8+E8</f>
        <v>0</v>
      </c>
    </row>
    <row r="9" spans="1:6" ht="15.75" customHeight="1">
      <c r="A9" s="536" t="s">
        <v>529</v>
      </c>
      <c r="B9" s="537" t="s">
        <v>61</v>
      </c>
      <c r="C9" s="538">
        <v>417</v>
      </c>
      <c r="D9" s="538">
        <v>450</v>
      </c>
      <c r="E9" s="538">
        <v>500</v>
      </c>
      <c r="F9" s="539">
        <f aca="true" t="shared" si="0" ref="F9:F33">+C9+D9+E9</f>
        <v>1367</v>
      </c>
    </row>
    <row r="10" spans="1:6" ht="33" customHeight="1">
      <c r="A10" s="536" t="s">
        <v>530</v>
      </c>
      <c r="B10" s="537" t="s">
        <v>484</v>
      </c>
      <c r="C10" s="538">
        <v>1020</v>
      </c>
      <c r="D10" s="538">
        <v>1100</v>
      </c>
      <c r="E10" s="538">
        <v>1200</v>
      </c>
      <c r="F10" s="539">
        <f t="shared" si="0"/>
        <v>3320</v>
      </c>
    </row>
    <row r="11" spans="1:6" ht="36" customHeight="1">
      <c r="A11" s="536" t="s">
        <v>531</v>
      </c>
      <c r="B11" s="537" t="s">
        <v>532</v>
      </c>
      <c r="C11" s="538"/>
      <c r="D11" s="538"/>
      <c r="E11" s="538"/>
      <c r="F11" s="539">
        <f t="shared" si="0"/>
        <v>0</v>
      </c>
    </row>
    <row r="12" spans="1:6" ht="44.25" customHeight="1">
      <c r="A12" s="536" t="s">
        <v>533</v>
      </c>
      <c r="B12" s="537" t="s">
        <v>534</v>
      </c>
      <c r="C12" s="538"/>
      <c r="D12" s="538"/>
      <c r="E12" s="538"/>
      <c r="F12" s="539">
        <f t="shared" si="0"/>
        <v>0</v>
      </c>
    </row>
    <row r="13" spans="1:6" ht="30.75" customHeight="1" thickBot="1">
      <c r="A13" s="540" t="s">
        <v>203</v>
      </c>
      <c r="B13" s="541" t="s">
        <v>535</v>
      </c>
      <c r="C13" s="542"/>
      <c r="D13" s="542"/>
      <c r="E13" s="542"/>
      <c r="F13" s="543">
        <f t="shared" si="0"/>
        <v>0</v>
      </c>
    </row>
    <row r="14" spans="1:6" ht="24" customHeight="1" thickBot="1">
      <c r="A14" s="544" t="s">
        <v>536</v>
      </c>
      <c r="B14" s="545" t="s">
        <v>537</v>
      </c>
      <c r="C14" s="546">
        <f>SUM(C7:C13)</f>
        <v>20114</v>
      </c>
      <c r="D14" s="546">
        <f>SUM(D7:D13)</f>
        <v>20550</v>
      </c>
      <c r="E14" s="546">
        <f>SUM(E7:E13)</f>
        <v>21200</v>
      </c>
      <c r="F14" s="547">
        <f t="shared" si="0"/>
        <v>61864</v>
      </c>
    </row>
    <row r="15" spans="1:6" ht="32.25" customHeight="1" thickBot="1">
      <c r="A15" s="548" t="s">
        <v>538</v>
      </c>
      <c r="B15" s="549" t="s">
        <v>539</v>
      </c>
      <c r="C15" s="550">
        <f>+C14*0.5</f>
        <v>10057</v>
      </c>
      <c r="D15" s="550">
        <f>+D14*0.5</f>
        <v>10275</v>
      </c>
      <c r="E15" s="550">
        <f>+E14*0.5</f>
        <v>10600</v>
      </c>
      <c r="F15" s="551">
        <f t="shared" si="0"/>
        <v>30932</v>
      </c>
    </row>
    <row r="16" spans="1:6" ht="47.25" customHeight="1" thickBot="1">
      <c r="A16" s="544" t="s">
        <v>540</v>
      </c>
      <c r="B16" s="552">
        <v>10</v>
      </c>
      <c r="C16" s="546">
        <f>SUM(C17:C23)</f>
        <v>1500</v>
      </c>
      <c r="D16" s="546">
        <f>SUM(D17:D23)</f>
        <v>750</v>
      </c>
      <c r="E16" s="546">
        <f>SUM(E17:E23)</f>
        <v>0</v>
      </c>
      <c r="F16" s="547">
        <f t="shared" si="0"/>
        <v>2250</v>
      </c>
    </row>
    <row r="17" spans="1:6" ht="27" customHeight="1">
      <c r="A17" s="553" t="s">
        <v>541</v>
      </c>
      <c r="B17" s="554">
        <v>11</v>
      </c>
      <c r="C17" s="555"/>
      <c r="D17" s="555"/>
      <c r="E17" s="555"/>
      <c r="F17" s="556">
        <f t="shared" si="0"/>
        <v>0</v>
      </c>
    </row>
    <row r="18" spans="1:6" ht="33.75" customHeight="1">
      <c r="A18" s="536" t="s">
        <v>542</v>
      </c>
      <c r="B18" s="557">
        <v>12</v>
      </c>
      <c r="C18" s="538">
        <v>1500</v>
      </c>
      <c r="D18" s="538">
        <v>750</v>
      </c>
      <c r="E18" s="538"/>
      <c r="F18" s="539">
        <f t="shared" si="0"/>
        <v>2250</v>
      </c>
    </row>
    <row r="19" spans="1:6" ht="26.25" customHeight="1">
      <c r="A19" s="536" t="s">
        <v>543</v>
      </c>
      <c r="B19" s="557">
        <v>13</v>
      </c>
      <c r="C19" s="538"/>
      <c r="D19" s="538"/>
      <c r="E19" s="538"/>
      <c r="F19" s="539">
        <f t="shared" si="0"/>
        <v>0</v>
      </c>
    </row>
    <row r="20" spans="1:6" ht="19.5" customHeight="1">
      <c r="A20" s="536" t="s">
        <v>544</v>
      </c>
      <c r="B20" s="557">
        <v>14</v>
      </c>
      <c r="C20" s="538"/>
      <c r="D20" s="538"/>
      <c r="E20" s="538"/>
      <c r="F20" s="539">
        <f t="shared" si="0"/>
        <v>0</v>
      </c>
    </row>
    <row r="21" spans="1:6" ht="16.5" customHeight="1">
      <c r="A21" s="536" t="s">
        <v>545</v>
      </c>
      <c r="B21" s="557">
        <v>15</v>
      </c>
      <c r="C21" s="538"/>
      <c r="D21" s="538"/>
      <c r="E21" s="538"/>
      <c r="F21" s="539">
        <f t="shared" si="0"/>
        <v>0</v>
      </c>
    </row>
    <row r="22" spans="1:6" ht="18.75" customHeight="1">
      <c r="A22" s="536" t="s">
        <v>546</v>
      </c>
      <c r="B22" s="557">
        <v>16</v>
      </c>
      <c r="C22" s="538"/>
      <c r="D22" s="538"/>
      <c r="E22" s="538"/>
      <c r="F22" s="539">
        <f t="shared" si="0"/>
        <v>0</v>
      </c>
    </row>
    <row r="23" spans="1:6" ht="33" customHeight="1" thickBot="1">
      <c r="A23" s="540" t="s">
        <v>547</v>
      </c>
      <c r="B23" s="558">
        <v>17</v>
      </c>
      <c r="C23" s="542"/>
      <c r="D23" s="542"/>
      <c r="E23" s="542"/>
      <c r="F23" s="543">
        <f t="shared" si="0"/>
        <v>0</v>
      </c>
    </row>
    <row r="24" spans="1:6" ht="55.5" customHeight="1" thickBot="1">
      <c r="A24" s="544" t="s">
        <v>548</v>
      </c>
      <c r="B24" s="552">
        <v>18</v>
      </c>
      <c r="C24" s="546">
        <f>SUM(C25:C31)</f>
        <v>0</v>
      </c>
      <c r="D24" s="546">
        <f>SUM(D25:D31)</f>
        <v>0</v>
      </c>
      <c r="E24" s="546">
        <f>SUM(E25:E31)</f>
        <v>0</v>
      </c>
      <c r="F24" s="547">
        <f t="shared" si="0"/>
        <v>0</v>
      </c>
    </row>
    <row r="25" spans="1:6" ht="47.25" customHeight="1">
      <c r="A25" s="553" t="s">
        <v>541</v>
      </c>
      <c r="B25" s="554">
        <v>19</v>
      </c>
      <c r="C25" s="555"/>
      <c r="D25" s="555"/>
      <c r="E25" s="555"/>
      <c r="F25" s="556">
        <f t="shared" si="0"/>
        <v>0</v>
      </c>
    </row>
    <row r="26" spans="1:6" ht="38.25" customHeight="1">
      <c r="A26" s="536" t="s">
        <v>542</v>
      </c>
      <c r="B26" s="557">
        <v>20</v>
      </c>
      <c r="C26" s="538"/>
      <c r="D26" s="538"/>
      <c r="E26" s="538"/>
      <c r="F26" s="539">
        <f t="shared" si="0"/>
        <v>0</v>
      </c>
    </row>
    <row r="27" spans="1:6" ht="36.75" customHeight="1">
      <c r="A27" s="536" t="s">
        <v>543</v>
      </c>
      <c r="B27" s="557">
        <v>21</v>
      </c>
      <c r="C27" s="538"/>
      <c r="D27" s="538"/>
      <c r="E27" s="538"/>
      <c r="F27" s="539">
        <f t="shared" si="0"/>
        <v>0</v>
      </c>
    </row>
    <row r="28" spans="1:6" ht="12.75">
      <c r="A28" s="536" t="s">
        <v>544</v>
      </c>
      <c r="B28" s="557">
        <v>22</v>
      </c>
      <c r="C28" s="538"/>
      <c r="D28" s="538"/>
      <c r="E28" s="538"/>
      <c r="F28" s="539">
        <f t="shared" si="0"/>
        <v>0</v>
      </c>
    </row>
    <row r="29" spans="1:6" ht="12.75">
      <c r="A29" s="536" t="s">
        <v>545</v>
      </c>
      <c r="B29" s="557">
        <v>23</v>
      </c>
      <c r="C29" s="538"/>
      <c r="D29" s="538"/>
      <c r="E29" s="538"/>
      <c r="F29" s="539">
        <f t="shared" si="0"/>
        <v>0</v>
      </c>
    </row>
    <row r="30" spans="1:6" ht="12.75">
      <c r="A30" s="536" t="s">
        <v>546</v>
      </c>
      <c r="B30" s="557">
        <v>24</v>
      </c>
      <c r="C30" s="538"/>
      <c r="D30" s="538"/>
      <c r="E30" s="538"/>
      <c r="F30" s="539">
        <f t="shared" si="0"/>
        <v>0</v>
      </c>
    </row>
    <row r="31" spans="1:6" ht="26.25" customHeight="1" thickBot="1">
      <c r="A31" s="540" t="s">
        <v>547</v>
      </c>
      <c r="B31" s="558">
        <v>25</v>
      </c>
      <c r="C31" s="542"/>
      <c r="D31" s="542"/>
      <c r="E31" s="542"/>
      <c r="F31" s="543">
        <f t="shared" si="0"/>
        <v>0</v>
      </c>
    </row>
    <row r="32" spans="1:6" ht="35.25" customHeight="1" thickBot="1">
      <c r="A32" s="544" t="s">
        <v>549</v>
      </c>
      <c r="B32" s="552">
        <v>26</v>
      </c>
      <c r="C32" s="546">
        <f>+C16+C24</f>
        <v>1500</v>
      </c>
      <c r="D32" s="546">
        <f>+D16+D24</f>
        <v>750</v>
      </c>
      <c r="E32" s="546">
        <f>+E16+E24</f>
        <v>0</v>
      </c>
      <c r="F32" s="547">
        <f t="shared" si="0"/>
        <v>2250</v>
      </c>
    </row>
    <row r="33" spans="1:6" ht="46.5" customHeight="1" thickBot="1">
      <c r="A33" s="544" t="s">
        <v>550</v>
      </c>
      <c r="B33" s="552">
        <v>27</v>
      </c>
      <c r="C33" s="546">
        <f>+C15-C32</f>
        <v>8557</v>
      </c>
      <c r="D33" s="546">
        <f>+D15-D32</f>
        <v>9525</v>
      </c>
      <c r="E33" s="546">
        <f>+E15-E32</f>
        <v>10600</v>
      </c>
      <c r="F33" s="547">
        <f t="shared" si="0"/>
        <v>28682</v>
      </c>
    </row>
    <row r="34" spans="1:6" ht="15">
      <c r="A34" s="528"/>
      <c r="B34" s="528"/>
      <c r="C34" s="528"/>
      <c r="D34" s="528"/>
      <c r="E34" s="528"/>
      <c r="F34" s="528"/>
    </row>
  </sheetData>
  <sheetProtection/>
  <mergeCells count="5">
    <mergeCell ref="A1:F1"/>
    <mergeCell ref="A3:A5"/>
    <mergeCell ref="B3:B5"/>
    <mergeCell ref="C3:E4"/>
    <mergeCell ref="F3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C110" sqref="C110"/>
    </sheetView>
  </sheetViews>
  <sheetFormatPr defaultColWidth="9.00390625" defaultRowHeight="12.75"/>
  <cols>
    <col min="1" max="1" width="9.50390625" style="390" customWidth="1"/>
    <col min="2" max="2" width="91.625" style="390" customWidth="1"/>
    <col min="3" max="3" width="21.625" style="391" customWidth="1"/>
    <col min="4" max="4" width="9.00390625" style="424" customWidth="1"/>
    <col min="5" max="16384" width="9.375" style="424" customWidth="1"/>
  </cols>
  <sheetData>
    <row r="1" spans="1:3" ht="15.75" customHeight="1">
      <c r="A1" s="560" t="s">
        <v>12</v>
      </c>
      <c r="B1" s="560"/>
      <c r="C1" s="560"/>
    </row>
    <row r="2" spans="1:3" ht="15.75" customHeight="1" thickBot="1">
      <c r="A2" s="559" t="s">
        <v>158</v>
      </c>
      <c r="B2" s="559"/>
      <c r="C2" s="316" t="s">
        <v>224</v>
      </c>
    </row>
    <row r="3" spans="1:3" ht="37.5" customHeight="1" thickBot="1">
      <c r="A3" s="23" t="s">
        <v>71</v>
      </c>
      <c r="B3" s="24" t="s">
        <v>14</v>
      </c>
      <c r="C3" s="45" t="s">
        <v>253</v>
      </c>
    </row>
    <row r="4" spans="1:3" s="425" customFormat="1" ht="12" customHeight="1" thickBot="1">
      <c r="A4" s="419">
        <v>1</v>
      </c>
      <c r="B4" s="420">
        <v>2</v>
      </c>
      <c r="C4" s="421">
        <v>3</v>
      </c>
    </row>
    <row r="5" spans="1:3" s="426" customFormat="1" ht="12" customHeight="1" thickBot="1">
      <c r="A5" s="20" t="s">
        <v>15</v>
      </c>
      <c r="B5" s="21" t="s">
        <v>254</v>
      </c>
      <c r="C5" s="306">
        <f>+C6+C7+C8+C9+C10+C11</f>
        <v>9582</v>
      </c>
    </row>
    <row r="6" spans="1:3" s="426" customFormat="1" ht="12" customHeight="1">
      <c r="A6" s="15" t="s">
        <v>102</v>
      </c>
      <c r="B6" s="427" t="s">
        <v>255</v>
      </c>
      <c r="C6" s="309">
        <v>3770</v>
      </c>
    </row>
    <row r="7" spans="1:3" s="426" customFormat="1" ht="12" customHeight="1">
      <c r="A7" s="14" t="s">
        <v>103</v>
      </c>
      <c r="B7" s="428" t="s">
        <v>256</v>
      </c>
      <c r="C7" s="308"/>
    </row>
    <row r="8" spans="1:3" s="426" customFormat="1" ht="12" customHeight="1">
      <c r="A8" s="14" t="s">
        <v>104</v>
      </c>
      <c r="B8" s="428" t="s">
        <v>257</v>
      </c>
      <c r="C8" s="308">
        <v>4811</v>
      </c>
    </row>
    <row r="9" spans="1:3" s="426" customFormat="1" ht="12" customHeight="1">
      <c r="A9" s="14" t="s">
        <v>105</v>
      </c>
      <c r="B9" s="428" t="s">
        <v>258</v>
      </c>
      <c r="C9" s="308">
        <v>1001</v>
      </c>
    </row>
    <row r="10" spans="1:3" s="426" customFormat="1" ht="12" customHeight="1">
      <c r="A10" s="14" t="s">
        <v>154</v>
      </c>
      <c r="B10" s="428" t="s">
        <v>259</v>
      </c>
      <c r="C10" s="308"/>
    </row>
    <row r="11" spans="1:3" s="426" customFormat="1" ht="12" customHeight="1" thickBot="1">
      <c r="A11" s="16" t="s">
        <v>106</v>
      </c>
      <c r="B11" s="429" t="s">
        <v>260</v>
      </c>
      <c r="C11" s="308"/>
    </row>
    <row r="12" spans="1:3" s="426" customFormat="1" ht="12" customHeight="1" thickBot="1">
      <c r="A12" s="20" t="s">
        <v>16</v>
      </c>
      <c r="B12" s="301" t="s">
        <v>261</v>
      </c>
      <c r="C12" s="306">
        <f>+C13+C14+C15+C16+C17</f>
        <v>0</v>
      </c>
    </row>
    <row r="13" spans="1:3" s="426" customFormat="1" ht="12" customHeight="1">
      <c r="A13" s="15" t="s">
        <v>108</v>
      </c>
      <c r="B13" s="427" t="s">
        <v>262</v>
      </c>
      <c r="C13" s="309"/>
    </row>
    <row r="14" spans="1:3" s="426" customFormat="1" ht="12" customHeight="1">
      <c r="A14" s="14" t="s">
        <v>109</v>
      </c>
      <c r="B14" s="428" t="s">
        <v>263</v>
      </c>
      <c r="C14" s="308"/>
    </row>
    <row r="15" spans="1:3" s="426" customFormat="1" ht="12" customHeight="1">
      <c r="A15" s="14" t="s">
        <v>110</v>
      </c>
      <c r="B15" s="428" t="s">
        <v>474</v>
      </c>
      <c r="C15" s="308"/>
    </row>
    <row r="16" spans="1:3" s="426" customFormat="1" ht="12" customHeight="1">
      <c r="A16" s="14" t="s">
        <v>111</v>
      </c>
      <c r="B16" s="428" t="s">
        <v>475</v>
      </c>
      <c r="C16" s="308"/>
    </row>
    <row r="17" spans="1:3" s="426" customFormat="1" ht="12" customHeight="1">
      <c r="A17" s="14" t="s">
        <v>112</v>
      </c>
      <c r="B17" s="428" t="s">
        <v>264</v>
      </c>
      <c r="C17" s="308"/>
    </row>
    <row r="18" spans="1:3" s="426" customFormat="1" ht="12" customHeight="1" thickBot="1">
      <c r="A18" s="16" t="s">
        <v>121</v>
      </c>
      <c r="B18" s="429" t="s">
        <v>265</v>
      </c>
      <c r="C18" s="310"/>
    </row>
    <row r="19" spans="1:3" s="426" customFormat="1" ht="12" customHeight="1" thickBot="1">
      <c r="A19" s="20" t="s">
        <v>17</v>
      </c>
      <c r="B19" s="21" t="s">
        <v>266</v>
      </c>
      <c r="C19" s="306">
        <f>+C20+C21+C22+C23+C24</f>
        <v>9360</v>
      </c>
    </row>
    <row r="20" spans="1:3" s="426" customFormat="1" ht="12" customHeight="1">
      <c r="A20" s="15" t="s">
        <v>91</v>
      </c>
      <c r="B20" s="427" t="s">
        <v>267</v>
      </c>
      <c r="C20" s="309">
        <v>6360</v>
      </c>
    </row>
    <row r="21" spans="1:3" s="426" customFormat="1" ht="12" customHeight="1">
      <c r="A21" s="14" t="s">
        <v>92</v>
      </c>
      <c r="B21" s="428" t="s">
        <v>268</v>
      </c>
      <c r="C21" s="308"/>
    </row>
    <row r="22" spans="1:3" s="426" customFormat="1" ht="12" customHeight="1">
      <c r="A22" s="14" t="s">
        <v>93</v>
      </c>
      <c r="B22" s="428" t="s">
        <v>476</v>
      </c>
      <c r="C22" s="308"/>
    </row>
    <row r="23" spans="1:3" s="426" customFormat="1" ht="12" customHeight="1">
      <c r="A23" s="14" t="s">
        <v>94</v>
      </c>
      <c r="B23" s="428" t="s">
        <v>477</v>
      </c>
      <c r="C23" s="308">
        <v>3000</v>
      </c>
    </row>
    <row r="24" spans="1:3" s="426" customFormat="1" ht="12" customHeight="1">
      <c r="A24" s="14" t="s">
        <v>177</v>
      </c>
      <c r="B24" s="428" t="s">
        <v>269</v>
      </c>
      <c r="C24" s="308"/>
    </row>
    <row r="25" spans="1:3" s="426" customFormat="1" ht="12" customHeight="1" thickBot="1">
      <c r="A25" s="16" t="s">
        <v>178</v>
      </c>
      <c r="B25" s="429" t="s">
        <v>270</v>
      </c>
      <c r="C25" s="310"/>
    </row>
    <row r="26" spans="1:3" s="426" customFormat="1" ht="12" customHeight="1" thickBot="1">
      <c r="A26" s="20" t="s">
        <v>179</v>
      </c>
      <c r="B26" s="21" t="s">
        <v>271</v>
      </c>
      <c r="C26" s="312">
        <f>+C27+C30+C31+C32</f>
        <v>21870</v>
      </c>
    </row>
    <row r="27" spans="1:3" s="426" customFormat="1" ht="12" customHeight="1">
      <c r="A27" s="15" t="s">
        <v>272</v>
      </c>
      <c r="B27" s="427" t="s">
        <v>278</v>
      </c>
      <c r="C27" s="422">
        <f>+C28+C29</f>
        <v>18677</v>
      </c>
    </row>
    <row r="28" spans="1:3" s="426" customFormat="1" ht="12" customHeight="1">
      <c r="A28" s="14" t="s">
        <v>273</v>
      </c>
      <c r="B28" s="428" t="s">
        <v>279</v>
      </c>
      <c r="C28" s="308">
        <v>1549</v>
      </c>
    </row>
    <row r="29" spans="1:3" s="426" customFormat="1" ht="12" customHeight="1">
      <c r="A29" s="14" t="s">
        <v>274</v>
      </c>
      <c r="B29" s="428" t="s">
        <v>280</v>
      </c>
      <c r="C29" s="308">
        <v>17128</v>
      </c>
    </row>
    <row r="30" spans="1:3" s="426" customFormat="1" ht="12" customHeight="1">
      <c r="A30" s="14" t="s">
        <v>275</v>
      </c>
      <c r="B30" s="428" t="s">
        <v>281</v>
      </c>
      <c r="C30" s="308">
        <v>2776</v>
      </c>
    </row>
    <row r="31" spans="1:3" s="426" customFormat="1" ht="12" customHeight="1">
      <c r="A31" s="14" t="s">
        <v>276</v>
      </c>
      <c r="B31" s="428" t="s">
        <v>282</v>
      </c>
      <c r="C31" s="308">
        <v>417</v>
      </c>
    </row>
    <row r="32" spans="1:3" s="426" customFormat="1" ht="12" customHeight="1" thickBot="1">
      <c r="A32" s="16" t="s">
        <v>277</v>
      </c>
      <c r="B32" s="429" t="s">
        <v>283</v>
      </c>
      <c r="C32" s="310"/>
    </row>
    <row r="33" spans="1:3" s="426" customFormat="1" ht="12" customHeight="1" thickBot="1">
      <c r="A33" s="20" t="s">
        <v>19</v>
      </c>
      <c r="B33" s="21" t="s">
        <v>284</v>
      </c>
      <c r="C33" s="306">
        <f>SUM(C34:C43)</f>
        <v>4860</v>
      </c>
    </row>
    <row r="34" spans="1:3" s="426" customFormat="1" ht="12" customHeight="1">
      <c r="A34" s="15" t="s">
        <v>95</v>
      </c>
      <c r="B34" s="427" t="s">
        <v>287</v>
      </c>
      <c r="C34" s="309"/>
    </row>
    <row r="35" spans="1:3" s="426" customFormat="1" ht="12" customHeight="1">
      <c r="A35" s="14" t="s">
        <v>96</v>
      </c>
      <c r="B35" s="428" t="s">
        <v>288</v>
      </c>
      <c r="C35" s="308"/>
    </row>
    <row r="36" spans="1:3" s="426" customFormat="1" ht="12" customHeight="1">
      <c r="A36" s="14" t="s">
        <v>97</v>
      </c>
      <c r="B36" s="428" t="s">
        <v>289</v>
      </c>
      <c r="C36" s="308">
        <v>1190</v>
      </c>
    </row>
    <row r="37" spans="1:3" s="426" customFormat="1" ht="12" customHeight="1">
      <c r="A37" s="14" t="s">
        <v>181</v>
      </c>
      <c r="B37" s="428" t="s">
        <v>290</v>
      </c>
      <c r="C37" s="308">
        <v>1020</v>
      </c>
    </row>
    <row r="38" spans="1:3" s="426" customFormat="1" ht="12" customHeight="1">
      <c r="A38" s="14" t="s">
        <v>182</v>
      </c>
      <c r="B38" s="428" t="s">
        <v>291</v>
      </c>
      <c r="C38" s="308">
        <v>2250</v>
      </c>
    </row>
    <row r="39" spans="1:3" s="426" customFormat="1" ht="12" customHeight="1">
      <c r="A39" s="14" t="s">
        <v>183</v>
      </c>
      <c r="B39" s="428" t="s">
        <v>292</v>
      </c>
      <c r="C39" s="308"/>
    </row>
    <row r="40" spans="1:3" s="426" customFormat="1" ht="12" customHeight="1">
      <c r="A40" s="14" t="s">
        <v>184</v>
      </c>
      <c r="B40" s="428" t="s">
        <v>293</v>
      </c>
      <c r="C40" s="308"/>
    </row>
    <row r="41" spans="1:3" s="426" customFormat="1" ht="12" customHeight="1">
      <c r="A41" s="14" t="s">
        <v>185</v>
      </c>
      <c r="B41" s="428" t="s">
        <v>294</v>
      </c>
      <c r="C41" s="308">
        <v>400</v>
      </c>
    </row>
    <row r="42" spans="1:3" s="426" customFormat="1" ht="12" customHeight="1">
      <c r="A42" s="14" t="s">
        <v>285</v>
      </c>
      <c r="B42" s="428" t="s">
        <v>295</v>
      </c>
      <c r="C42" s="311"/>
    </row>
    <row r="43" spans="1:3" s="426" customFormat="1" ht="12" customHeight="1" thickBot="1">
      <c r="A43" s="16" t="s">
        <v>286</v>
      </c>
      <c r="B43" s="429" t="s">
        <v>296</v>
      </c>
      <c r="C43" s="413"/>
    </row>
    <row r="44" spans="1:3" s="426" customFormat="1" ht="12" customHeight="1" thickBot="1">
      <c r="A44" s="20" t="s">
        <v>20</v>
      </c>
      <c r="B44" s="21" t="s">
        <v>297</v>
      </c>
      <c r="C44" s="306">
        <f>SUM(C45:C49)</f>
        <v>0</v>
      </c>
    </row>
    <row r="45" spans="1:3" s="426" customFormat="1" ht="12" customHeight="1">
      <c r="A45" s="15" t="s">
        <v>98</v>
      </c>
      <c r="B45" s="427" t="s">
        <v>301</v>
      </c>
      <c r="C45" s="464"/>
    </row>
    <row r="46" spans="1:3" s="426" customFormat="1" ht="12" customHeight="1">
      <c r="A46" s="14" t="s">
        <v>99</v>
      </c>
      <c r="B46" s="428" t="s">
        <v>302</v>
      </c>
      <c r="C46" s="311"/>
    </row>
    <row r="47" spans="1:3" s="426" customFormat="1" ht="12" customHeight="1">
      <c r="A47" s="14" t="s">
        <v>298</v>
      </c>
      <c r="B47" s="428" t="s">
        <v>303</v>
      </c>
      <c r="C47" s="311"/>
    </row>
    <row r="48" spans="1:3" s="426" customFormat="1" ht="12" customHeight="1">
      <c r="A48" s="14" t="s">
        <v>299</v>
      </c>
      <c r="B48" s="428" t="s">
        <v>304</v>
      </c>
      <c r="C48" s="311"/>
    </row>
    <row r="49" spans="1:3" s="426" customFormat="1" ht="12" customHeight="1" thickBot="1">
      <c r="A49" s="16" t="s">
        <v>300</v>
      </c>
      <c r="B49" s="429" t="s">
        <v>305</v>
      </c>
      <c r="C49" s="413"/>
    </row>
    <row r="50" spans="1:3" s="426" customFormat="1" ht="12" customHeight="1" thickBot="1">
      <c r="A50" s="20" t="s">
        <v>186</v>
      </c>
      <c r="B50" s="21" t="s">
        <v>306</v>
      </c>
      <c r="C50" s="306">
        <f>SUM(C51:C53)</f>
        <v>0</v>
      </c>
    </row>
    <row r="51" spans="1:3" s="426" customFormat="1" ht="12" customHeight="1">
      <c r="A51" s="15" t="s">
        <v>100</v>
      </c>
      <c r="B51" s="427" t="s">
        <v>307</v>
      </c>
      <c r="C51" s="309"/>
    </row>
    <row r="52" spans="1:3" s="426" customFormat="1" ht="12" customHeight="1">
      <c r="A52" s="14" t="s">
        <v>101</v>
      </c>
      <c r="B52" s="428" t="s">
        <v>308</v>
      </c>
      <c r="C52" s="308"/>
    </row>
    <row r="53" spans="1:3" s="426" customFormat="1" ht="12" customHeight="1">
      <c r="A53" s="14" t="s">
        <v>311</v>
      </c>
      <c r="B53" s="428" t="s">
        <v>309</v>
      </c>
      <c r="C53" s="308"/>
    </row>
    <row r="54" spans="1:3" s="426" customFormat="1" ht="12" customHeight="1" thickBot="1">
      <c r="A54" s="16" t="s">
        <v>312</v>
      </c>
      <c r="B54" s="429" t="s">
        <v>310</v>
      </c>
      <c r="C54" s="310"/>
    </row>
    <row r="55" spans="1:3" s="426" customFormat="1" ht="12" customHeight="1" thickBot="1">
      <c r="A55" s="20" t="s">
        <v>22</v>
      </c>
      <c r="B55" s="301" t="s">
        <v>313</v>
      </c>
      <c r="C55" s="306">
        <f>SUM(C56:C58)</f>
        <v>0</v>
      </c>
    </row>
    <row r="56" spans="1:3" s="426" customFormat="1" ht="12" customHeight="1">
      <c r="A56" s="15" t="s">
        <v>187</v>
      </c>
      <c r="B56" s="427" t="s">
        <v>315</v>
      </c>
      <c r="C56" s="311"/>
    </row>
    <row r="57" spans="1:3" s="426" customFormat="1" ht="12" customHeight="1">
      <c r="A57" s="14" t="s">
        <v>188</v>
      </c>
      <c r="B57" s="428" t="s">
        <v>479</v>
      </c>
      <c r="C57" s="311"/>
    </row>
    <row r="58" spans="1:3" s="426" customFormat="1" ht="12" customHeight="1">
      <c r="A58" s="14" t="s">
        <v>225</v>
      </c>
      <c r="B58" s="428" t="s">
        <v>316</v>
      </c>
      <c r="C58" s="311"/>
    </row>
    <row r="59" spans="1:3" s="426" customFormat="1" ht="12" customHeight="1" thickBot="1">
      <c r="A59" s="16" t="s">
        <v>314</v>
      </c>
      <c r="B59" s="429" t="s">
        <v>317</v>
      </c>
      <c r="C59" s="311"/>
    </row>
    <row r="60" spans="1:3" s="426" customFormat="1" ht="12" customHeight="1" thickBot="1">
      <c r="A60" s="20" t="s">
        <v>23</v>
      </c>
      <c r="B60" s="21" t="s">
        <v>318</v>
      </c>
      <c r="C60" s="312">
        <f>+C5+C12+C19+C26+C33+C44+C50+C55</f>
        <v>45672</v>
      </c>
    </row>
    <row r="61" spans="1:3" s="426" customFormat="1" ht="12" customHeight="1" thickBot="1">
      <c r="A61" s="430" t="s">
        <v>319</v>
      </c>
      <c r="B61" s="301" t="s">
        <v>320</v>
      </c>
      <c r="C61" s="306">
        <f>SUM(C62:C64)</f>
        <v>46552</v>
      </c>
    </row>
    <row r="62" spans="1:3" s="426" customFormat="1" ht="12" customHeight="1">
      <c r="A62" s="15" t="s">
        <v>353</v>
      </c>
      <c r="B62" s="427" t="s">
        <v>321</v>
      </c>
      <c r="C62" s="311">
        <v>46552</v>
      </c>
    </row>
    <row r="63" spans="1:3" s="426" customFormat="1" ht="12" customHeight="1">
      <c r="A63" s="14" t="s">
        <v>362</v>
      </c>
      <c r="B63" s="428" t="s">
        <v>322</v>
      </c>
      <c r="C63" s="311"/>
    </row>
    <row r="64" spans="1:3" s="426" customFormat="1" ht="12" customHeight="1" thickBot="1">
      <c r="A64" s="16" t="s">
        <v>363</v>
      </c>
      <c r="B64" s="431" t="s">
        <v>323</v>
      </c>
      <c r="C64" s="311"/>
    </row>
    <row r="65" spans="1:3" s="426" customFormat="1" ht="12" customHeight="1" thickBot="1">
      <c r="A65" s="430" t="s">
        <v>324</v>
      </c>
      <c r="B65" s="301" t="s">
        <v>325</v>
      </c>
      <c r="C65" s="306">
        <f>SUM(C66:C69)</f>
        <v>0</v>
      </c>
    </row>
    <row r="66" spans="1:3" s="426" customFormat="1" ht="12" customHeight="1">
      <c r="A66" s="15" t="s">
        <v>155</v>
      </c>
      <c r="B66" s="427" t="s">
        <v>326</v>
      </c>
      <c r="C66" s="311"/>
    </row>
    <row r="67" spans="1:3" s="426" customFormat="1" ht="12" customHeight="1">
      <c r="A67" s="14" t="s">
        <v>156</v>
      </c>
      <c r="B67" s="428" t="s">
        <v>327</v>
      </c>
      <c r="C67" s="311"/>
    </row>
    <row r="68" spans="1:3" s="426" customFormat="1" ht="12" customHeight="1">
      <c r="A68" s="14" t="s">
        <v>354</v>
      </c>
      <c r="B68" s="428" t="s">
        <v>328</v>
      </c>
      <c r="C68" s="311"/>
    </row>
    <row r="69" spans="1:3" s="426" customFormat="1" ht="12" customHeight="1" thickBot="1">
      <c r="A69" s="16" t="s">
        <v>355</v>
      </c>
      <c r="B69" s="429" t="s">
        <v>329</v>
      </c>
      <c r="C69" s="311"/>
    </row>
    <row r="70" spans="1:3" s="426" customFormat="1" ht="12" customHeight="1" thickBot="1">
      <c r="A70" s="430" t="s">
        <v>330</v>
      </c>
      <c r="B70" s="301" t="s">
        <v>331</v>
      </c>
      <c r="C70" s="306">
        <f>SUM(C71:C72)</f>
        <v>11045</v>
      </c>
    </row>
    <row r="71" spans="1:3" s="426" customFormat="1" ht="12" customHeight="1">
      <c r="A71" s="15" t="s">
        <v>356</v>
      </c>
      <c r="B71" s="427" t="s">
        <v>332</v>
      </c>
      <c r="C71" s="311">
        <v>11045</v>
      </c>
    </row>
    <row r="72" spans="1:3" s="426" customFormat="1" ht="12" customHeight="1" thickBot="1">
      <c r="A72" s="16" t="s">
        <v>357</v>
      </c>
      <c r="B72" s="429" t="s">
        <v>333</v>
      </c>
      <c r="C72" s="311"/>
    </row>
    <row r="73" spans="1:3" s="426" customFormat="1" ht="12" customHeight="1" thickBot="1">
      <c r="A73" s="430" t="s">
        <v>334</v>
      </c>
      <c r="B73" s="301" t="s">
        <v>335</v>
      </c>
      <c r="C73" s="306">
        <f>SUM(C74:C76)</f>
        <v>0</v>
      </c>
    </row>
    <row r="74" spans="1:3" s="426" customFormat="1" ht="12" customHeight="1">
      <c r="A74" s="15" t="s">
        <v>358</v>
      </c>
      <c r="B74" s="427" t="s">
        <v>336</v>
      </c>
      <c r="C74" s="311"/>
    </row>
    <row r="75" spans="1:3" s="426" customFormat="1" ht="12" customHeight="1">
      <c r="A75" s="14" t="s">
        <v>359</v>
      </c>
      <c r="B75" s="428" t="s">
        <v>337</v>
      </c>
      <c r="C75" s="311"/>
    </row>
    <row r="76" spans="1:3" s="426" customFormat="1" ht="12" customHeight="1" thickBot="1">
      <c r="A76" s="16" t="s">
        <v>360</v>
      </c>
      <c r="B76" s="429" t="s">
        <v>338</v>
      </c>
      <c r="C76" s="311"/>
    </row>
    <row r="77" spans="1:3" s="426" customFormat="1" ht="12" customHeight="1" thickBot="1">
      <c r="A77" s="430" t="s">
        <v>339</v>
      </c>
      <c r="B77" s="301" t="s">
        <v>361</v>
      </c>
      <c r="C77" s="306">
        <f>SUM(C78:C81)</f>
        <v>0</v>
      </c>
    </row>
    <row r="78" spans="1:3" s="426" customFormat="1" ht="12" customHeight="1">
      <c r="A78" s="432" t="s">
        <v>340</v>
      </c>
      <c r="B78" s="427" t="s">
        <v>341</v>
      </c>
      <c r="C78" s="311"/>
    </row>
    <row r="79" spans="1:3" s="426" customFormat="1" ht="12" customHeight="1">
      <c r="A79" s="433" t="s">
        <v>342</v>
      </c>
      <c r="B79" s="428" t="s">
        <v>343</v>
      </c>
      <c r="C79" s="311"/>
    </row>
    <row r="80" spans="1:3" s="426" customFormat="1" ht="12" customHeight="1">
      <c r="A80" s="433" t="s">
        <v>344</v>
      </c>
      <c r="B80" s="428" t="s">
        <v>345</v>
      </c>
      <c r="C80" s="311"/>
    </row>
    <row r="81" spans="1:3" s="426" customFormat="1" ht="12" customHeight="1" thickBot="1">
      <c r="A81" s="434" t="s">
        <v>346</v>
      </c>
      <c r="B81" s="429" t="s">
        <v>347</v>
      </c>
      <c r="C81" s="311"/>
    </row>
    <row r="82" spans="1:3" s="426" customFormat="1" ht="13.5" customHeight="1" thickBot="1">
      <c r="A82" s="430" t="s">
        <v>348</v>
      </c>
      <c r="B82" s="301" t="s">
        <v>349</v>
      </c>
      <c r="C82" s="465"/>
    </row>
    <row r="83" spans="1:3" s="426" customFormat="1" ht="15.75" customHeight="1" thickBot="1">
      <c r="A83" s="430" t="s">
        <v>350</v>
      </c>
      <c r="B83" s="435" t="s">
        <v>351</v>
      </c>
      <c r="C83" s="312">
        <f>+C61+C65+C70+C73+C77+C82</f>
        <v>57597</v>
      </c>
    </row>
    <row r="84" spans="1:3" s="426" customFormat="1" ht="16.5" customHeight="1" thickBot="1">
      <c r="A84" s="436" t="s">
        <v>364</v>
      </c>
      <c r="B84" s="437" t="s">
        <v>352</v>
      </c>
      <c r="C84" s="312">
        <f>+C60+C83</f>
        <v>103269</v>
      </c>
    </row>
    <row r="85" spans="1:3" s="426" customFormat="1" ht="83.25" customHeight="1">
      <c r="A85" s="5"/>
      <c r="B85" s="6"/>
      <c r="C85" s="313"/>
    </row>
    <row r="86" spans="1:3" ht="16.5" customHeight="1">
      <c r="A86" s="560" t="s">
        <v>44</v>
      </c>
      <c r="B86" s="560"/>
      <c r="C86" s="560"/>
    </row>
    <row r="87" spans="1:3" s="438" customFormat="1" ht="16.5" customHeight="1" thickBot="1">
      <c r="A87" s="561" t="s">
        <v>159</v>
      </c>
      <c r="B87" s="561"/>
      <c r="C87" s="170" t="s">
        <v>224</v>
      </c>
    </row>
    <row r="88" spans="1:3" ht="37.5" customHeight="1" thickBot="1">
      <c r="A88" s="23" t="s">
        <v>71</v>
      </c>
      <c r="B88" s="24" t="s">
        <v>45</v>
      </c>
      <c r="C88" s="45" t="s">
        <v>253</v>
      </c>
    </row>
    <row r="89" spans="1:3" s="42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15</v>
      </c>
      <c r="B90" s="31" t="s">
        <v>367</v>
      </c>
      <c r="C90" s="305">
        <f>SUM(C91:C95)</f>
        <v>32453</v>
      </c>
    </row>
    <row r="91" spans="1:3" ht="12" customHeight="1">
      <c r="A91" s="17" t="s">
        <v>102</v>
      </c>
      <c r="B91" s="10" t="s">
        <v>46</v>
      </c>
      <c r="C91" s="307">
        <v>8980</v>
      </c>
    </row>
    <row r="92" spans="1:3" ht="12" customHeight="1">
      <c r="A92" s="14" t="s">
        <v>103</v>
      </c>
      <c r="B92" s="8" t="s">
        <v>189</v>
      </c>
      <c r="C92" s="308">
        <v>2439</v>
      </c>
    </row>
    <row r="93" spans="1:3" ht="12" customHeight="1">
      <c r="A93" s="14" t="s">
        <v>104</v>
      </c>
      <c r="B93" s="8" t="s">
        <v>145</v>
      </c>
      <c r="C93" s="310">
        <v>19434</v>
      </c>
    </row>
    <row r="94" spans="1:3" ht="12" customHeight="1">
      <c r="A94" s="14" t="s">
        <v>105</v>
      </c>
      <c r="B94" s="11" t="s">
        <v>190</v>
      </c>
      <c r="C94" s="310">
        <v>1600</v>
      </c>
    </row>
    <row r="95" spans="1:3" ht="12" customHeight="1">
      <c r="A95" s="14" t="s">
        <v>116</v>
      </c>
      <c r="B95" s="19" t="s">
        <v>191</v>
      </c>
      <c r="C95" s="310"/>
    </row>
    <row r="96" spans="1:3" ht="12" customHeight="1">
      <c r="A96" s="14" t="s">
        <v>106</v>
      </c>
      <c r="B96" s="8" t="s">
        <v>368</v>
      </c>
      <c r="C96" s="310"/>
    </row>
    <row r="97" spans="1:3" ht="12" customHeight="1">
      <c r="A97" s="14" t="s">
        <v>107</v>
      </c>
      <c r="B97" s="172" t="s">
        <v>369</v>
      </c>
      <c r="C97" s="310"/>
    </row>
    <row r="98" spans="1:3" ht="12" customHeight="1">
      <c r="A98" s="14" t="s">
        <v>117</v>
      </c>
      <c r="B98" s="173" t="s">
        <v>370</v>
      </c>
      <c r="C98" s="310"/>
    </row>
    <row r="99" spans="1:3" ht="12" customHeight="1">
      <c r="A99" s="14" t="s">
        <v>118</v>
      </c>
      <c r="B99" s="173" t="s">
        <v>371</v>
      </c>
      <c r="C99" s="310"/>
    </row>
    <row r="100" spans="1:3" ht="12" customHeight="1">
      <c r="A100" s="14" t="s">
        <v>119</v>
      </c>
      <c r="B100" s="172" t="s">
        <v>372</v>
      </c>
      <c r="C100" s="310"/>
    </row>
    <row r="101" spans="1:3" ht="12" customHeight="1">
      <c r="A101" s="14" t="s">
        <v>120</v>
      </c>
      <c r="B101" s="172" t="s">
        <v>373</v>
      </c>
      <c r="C101" s="310"/>
    </row>
    <row r="102" spans="1:3" ht="12" customHeight="1">
      <c r="A102" s="14" t="s">
        <v>122</v>
      </c>
      <c r="B102" s="173" t="s">
        <v>374</v>
      </c>
      <c r="C102" s="310"/>
    </row>
    <row r="103" spans="1:3" ht="12" customHeight="1">
      <c r="A103" s="13" t="s">
        <v>192</v>
      </c>
      <c r="B103" s="174" t="s">
        <v>375</v>
      </c>
      <c r="C103" s="310"/>
    </row>
    <row r="104" spans="1:3" ht="12" customHeight="1">
      <c r="A104" s="14" t="s">
        <v>365</v>
      </c>
      <c r="B104" s="174" t="s">
        <v>376</v>
      </c>
      <c r="C104" s="310"/>
    </row>
    <row r="105" spans="1:3" ht="12" customHeight="1" thickBot="1">
      <c r="A105" s="18" t="s">
        <v>366</v>
      </c>
      <c r="B105" s="175" t="s">
        <v>377</v>
      </c>
      <c r="C105" s="314"/>
    </row>
    <row r="106" spans="1:3" ht="12" customHeight="1" thickBot="1">
      <c r="A106" s="20" t="s">
        <v>16</v>
      </c>
      <c r="B106" s="30" t="s">
        <v>378</v>
      </c>
      <c r="C106" s="306">
        <f>+C107+C109+C111</f>
        <v>66957</v>
      </c>
    </row>
    <row r="107" spans="1:3" ht="12" customHeight="1">
      <c r="A107" s="15" t="s">
        <v>108</v>
      </c>
      <c r="B107" s="8" t="s">
        <v>223</v>
      </c>
      <c r="C107" s="309"/>
    </row>
    <row r="108" spans="1:3" ht="12" customHeight="1">
      <c r="A108" s="15" t="s">
        <v>109</v>
      </c>
      <c r="B108" s="12" t="s">
        <v>382</v>
      </c>
      <c r="C108" s="309"/>
    </row>
    <row r="109" spans="1:3" ht="12" customHeight="1">
      <c r="A109" s="15" t="s">
        <v>110</v>
      </c>
      <c r="B109" s="12" t="s">
        <v>193</v>
      </c>
      <c r="C109" s="308">
        <v>66207</v>
      </c>
    </row>
    <row r="110" spans="1:3" ht="12" customHeight="1">
      <c r="A110" s="15" t="s">
        <v>111</v>
      </c>
      <c r="B110" s="12" t="s">
        <v>383</v>
      </c>
      <c r="C110" s="273"/>
    </row>
    <row r="111" spans="1:3" ht="12" customHeight="1">
      <c r="A111" s="15" t="s">
        <v>112</v>
      </c>
      <c r="B111" s="303" t="s">
        <v>226</v>
      </c>
      <c r="C111" s="273">
        <v>750</v>
      </c>
    </row>
    <row r="112" spans="1:3" ht="12" customHeight="1">
      <c r="A112" s="15" t="s">
        <v>121</v>
      </c>
      <c r="B112" s="302" t="s">
        <v>480</v>
      </c>
      <c r="C112" s="273"/>
    </row>
    <row r="113" spans="1:3" ht="12" customHeight="1">
      <c r="A113" s="15" t="s">
        <v>123</v>
      </c>
      <c r="B113" s="423" t="s">
        <v>388</v>
      </c>
      <c r="C113" s="273"/>
    </row>
    <row r="114" spans="1:3" ht="15.75">
      <c r="A114" s="15" t="s">
        <v>194</v>
      </c>
      <c r="B114" s="173" t="s">
        <v>371</v>
      </c>
      <c r="C114" s="273">
        <v>750</v>
      </c>
    </row>
    <row r="115" spans="1:3" ht="12" customHeight="1">
      <c r="A115" s="15" t="s">
        <v>195</v>
      </c>
      <c r="B115" s="173" t="s">
        <v>387</v>
      </c>
      <c r="C115" s="273"/>
    </row>
    <row r="116" spans="1:3" ht="12" customHeight="1">
      <c r="A116" s="15" t="s">
        <v>196</v>
      </c>
      <c r="B116" s="173" t="s">
        <v>386</v>
      </c>
      <c r="C116" s="273"/>
    </row>
    <row r="117" spans="1:3" ht="12" customHeight="1">
      <c r="A117" s="15" t="s">
        <v>379</v>
      </c>
      <c r="B117" s="173" t="s">
        <v>374</v>
      </c>
      <c r="C117" s="273"/>
    </row>
    <row r="118" spans="1:3" ht="12" customHeight="1">
      <c r="A118" s="15" t="s">
        <v>380</v>
      </c>
      <c r="B118" s="173" t="s">
        <v>385</v>
      </c>
      <c r="C118" s="273"/>
    </row>
    <row r="119" spans="1:3" ht="16.5" thickBot="1">
      <c r="A119" s="13" t="s">
        <v>381</v>
      </c>
      <c r="B119" s="173" t="s">
        <v>384</v>
      </c>
      <c r="C119" s="275"/>
    </row>
    <row r="120" spans="1:3" ht="12" customHeight="1" thickBot="1">
      <c r="A120" s="20" t="s">
        <v>17</v>
      </c>
      <c r="B120" s="154" t="s">
        <v>389</v>
      </c>
      <c r="C120" s="306">
        <f>+C121+C122</f>
        <v>3859</v>
      </c>
    </row>
    <row r="121" spans="1:3" ht="12" customHeight="1">
      <c r="A121" s="15" t="s">
        <v>91</v>
      </c>
      <c r="B121" s="9" t="s">
        <v>58</v>
      </c>
      <c r="C121" s="309">
        <v>3859</v>
      </c>
    </row>
    <row r="122" spans="1:3" ht="12" customHeight="1" thickBot="1">
      <c r="A122" s="16" t="s">
        <v>92</v>
      </c>
      <c r="B122" s="12" t="s">
        <v>59</v>
      </c>
      <c r="C122" s="310"/>
    </row>
    <row r="123" spans="1:3" ht="12" customHeight="1" thickBot="1">
      <c r="A123" s="20" t="s">
        <v>18</v>
      </c>
      <c r="B123" s="154" t="s">
        <v>390</v>
      </c>
      <c r="C123" s="306">
        <f>+C90+C106+C120</f>
        <v>103269</v>
      </c>
    </row>
    <row r="124" spans="1:3" ht="12" customHeight="1" thickBot="1">
      <c r="A124" s="20" t="s">
        <v>19</v>
      </c>
      <c r="B124" s="154" t="s">
        <v>391</v>
      </c>
      <c r="C124" s="306">
        <f>+C125+C126+C127</f>
        <v>0</v>
      </c>
    </row>
    <row r="125" spans="1:3" ht="12" customHeight="1">
      <c r="A125" s="15" t="s">
        <v>95</v>
      </c>
      <c r="B125" s="9" t="s">
        <v>392</v>
      </c>
      <c r="C125" s="273"/>
    </row>
    <row r="126" spans="1:3" ht="12" customHeight="1">
      <c r="A126" s="15" t="s">
        <v>96</v>
      </c>
      <c r="B126" s="9" t="s">
        <v>393</v>
      </c>
      <c r="C126" s="273"/>
    </row>
    <row r="127" spans="1:3" ht="12" customHeight="1" thickBot="1">
      <c r="A127" s="13" t="s">
        <v>97</v>
      </c>
      <c r="B127" s="7" t="s">
        <v>394</v>
      </c>
      <c r="C127" s="273"/>
    </row>
    <row r="128" spans="1:3" ht="12" customHeight="1" thickBot="1">
      <c r="A128" s="20" t="s">
        <v>20</v>
      </c>
      <c r="B128" s="154" t="s">
        <v>458</v>
      </c>
      <c r="C128" s="306">
        <f>+C129+C130+C131+C132</f>
        <v>0</v>
      </c>
    </row>
    <row r="129" spans="1:3" ht="12" customHeight="1">
      <c r="A129" s="15" t="s">
        <v>98</v>
      </c>
      <c r="B129" s="9" t="s">
        <v>395</v>
      </c>
      <c r="C129" s="273"/>
    </row>
    <row r="130" spans="1:3" ht="12" customHeight="1">
      <c r="A130" s="15" t="s">
        <v>99</v>
      </c>
      <c r="B130" s="9" t="s">
        <v>396</v>
      </c>
      <c r="C130" s="273"/>
    </row>
    <row r="131" spans="1:3" ht="12" customHeight="1">
      <c r="A131" s="15" t="s">
        <v>298</v>
      </c>
      <c r="B131" s="9" t="s">
        <v>397</v>
      </c>
      <c r="C131" s="273"/>
    </row>
    <row r="132" spans="1:3" ht="12" customHeight="1" thickBot="1">
      <c r="A132" s="13" t="s">
        <v>299</v>
      </c>
      <c r="B132" s="7" t="s">
        <v>398</v>
      </c>
      <c r="C132" s="273"/>
    </row>
    <row r="133" spans="1:3" ht="12" customHeight="1" thickBot="1">
      <c r="A133" s="20" t="s">
        <v>21</v>
      </c>
      <c r="B133" s="154" t="s">
        <v>399</v>
      </c>
      <c r="C133" s="312">
        <f>+C134+C135+C136+C137</f>
        <v>0</v>
      </c>
    </row>
    <row r="134" spans="1:3" ht="12" customHeight="1">
      <c r="A134" s="15" t="s">
        <v>100</v>
      </c>
      <c r="B134" s="9" t="s">
        <v>400</v>
      </c>
      <c r="C134" s="273"/>
    </row>
    <row r="135" spans="1:3" ht="12" customHeight="1">
      <c r="A135" s="15" t="s">
        <v>101</v>
      </c>
      <c r="B135" s="9" t="s">
        <v>410</v>
      </c>
      <c r="C135" s="273"/>
    </row>
    <row r="136" spans="1:3" ht="12" customHeight="1">
      <c r="A136" s="15" t="s">
        <v>311</v>
      </c>
      <c r="B136" s="9" t="s">
        <v>401</v>
      </c>
      <c r="C136" s="273"/>
    </row>
    <row r="137" spans="1:3" ht="12" customHeight="1" thickBot="1">
      <c r="A137" s="13" t="s">
        <v>312</v>
      </c>
      <c r="B137" s="7" t="s">
        <v>402</v>
      </c>
      <c r="C137" s="273"/>
    </row>
    <row r="138" spans="1:3" ht="12" customHeight="1" thickBot="1">
      <c r="A138" s="20" t="s">
        <v>22</v>
      </c>
      <c r="B138" s="154" t="s">
        <v>403</v>
      </c>
      <c r="C138" s="315">
        <f>+C139+C140+C141+C142</f>
        <v>0</v>
      </c>
    </row>
    <row r="139" spans="1:3" ht="12" customHeight="1">
      <c r="A139" s="15" t="s">
        <v>187</v>
      </c>
      <c r="B139" s="9" t="s">
        <v>404</v>
      </c>
      <c r="C139" s="273"/>
    </row>
    <row r="140" spans="1:3" ht="12" customHeight="1">
      <c r="A140" s="15" t="s">
        <v>188</v>
      </c>
      <c r="B140" s="9" t="s">
        <v>405</v>
      </c>
      <c r="C140" s="273"/>
    </row>
    <row r="141" spans="1:3" ht="12" customHeight="1">
      <c r="A141" s="15" t="s">
        <v>225</v>
      </c>
      <c r="B141" s="9" t="s">
        <v>406</v>
      </c>
      <c r="C141" s="273"/>
    </row>
    <row r="142" spans="1:3" ht="12" customHeight="1" thickBot="1">
      <c r="A142" s="15" t="s">
        <v>314</v>
      </c>
      <c r="B142" s="9" t="s">
        <v>407</v>
      </c>
      <c r="C142" s="273"/>
    </row>
    <row r="143" spans="1:9" ht="15" customHeight="1" thickBot="1">
      <c r="A143" s="20" t="s">
        <v>23</v>
      </c>
      <c r="B143" s="154" t="s">
        <v>408</v>
      </c>
      <c r="C143" s="439">
        <f>+C124+C128+C133+C138</f>
        <v>0</v>
      </c>
      <c r="F143" s="440"/>
      <c r="G143" s="441"/>
      <c r="H143" s="441"/>
      <c r="I143" s="441"/>
    </row>
    <row r="144" spans="1:3" s="426" customFormat="1" ht="12.75" customHeight="1" thickBot="1">
      <c r="A144" s="304" t="s">
        <v>24</v>
      </c>
      <c r="B144" s="389" t="s">
        <v>409</v>
      </c>
      <c r="C144" s="439">
        <f>+C123+C143</f>
        <v>103269</v>
      </c>
    </row>
    <row r="145" ht="7.5" customHeight="1"/>
    <row r="146" spans="1:3" ht="15.75">
      <c r="A146" s="562" t="s">
        <v>411</v>
      </c>
      <c r="B146" s="562"/>
      <c r="C146" s="562"/>
    </row>
    <row r="147" spans="1:3" ht="15" customHeight="1" thickBot="1">
      <c r="A147" s="559" t="s">
        <v>160</v>
      </c>
      <c r="B147" s="559"/>
      <c r="C147" s="316" t="s">
        <v>224</v>
      </c>
    </row>
    <row r="148" spans="1:4" ht="13.5" customHeight="1" thickBot="1">
      <c r="A148" s="20">
        <v>1</v>
      </c>
      <c r="B148" s="30" t="s">
        <v>412</v>
      </c>
      <c r="C148" s="306">
        <f>+C60-C123</f>
        <v>-57597</v>
      </c>
      <c r="D148" s="442"/>
    </row>
    <row r="149" spans="1:3" ht="27.75" customHeight="1" thickBot="1">
      <c r="A149" s="20" t="s">
        <v>16</v>
      </c>
      <c r="B149" s="30" t="s">
        <v>413</v>
      </c>
      <c r="C149" s="306">
        <f>+C83-C143</f>
        <v>57597</v>
      </c>
    </row>
  </sheetData>
  <sheetProtection sheet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Mogyorósbánya Község Önkormányzat
2014. ÉVI KÖLTSÉGVETÉS
KÖTELEZŐ FELADATAINAK MÉRLEGE &amp;R&amp;"Times New Roman CE,Félkövér dőlt"&amp;11 1.2. melléklet az 1/2014. (I.28.) önkormányzati rendelethez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E28" sqref="E28"/>
    </sheetView>
  </sheetViews>
  <sheetFormatPr defaultColWidth="9.00390625" defaultRowHeight="12.75"/>
  <cols>
    <col min="1" max="1" width="9.50390625" style="390" customWidth="1"/>
    <col min="2" max="2" width="91.625" style="390" customWidth="1"/>
    <col min="3" max="3" width="21.625" style="391" customWidth="1"/>
    <col min="4" max="4" width="9.00390625" style="424" customWidth="1"/>
    <col min="5" max="16384" width="9.375" style="424" customWidth="1"/>
  </cols>
  <sheetData>
    <row r="1" spans="1:3" ht="15.75" customHeight="1">
      <c r="A1" s="560" t="s">
        <v>12</v>
      </c>
      <c r="B1" s="560"/>
      <c r="C1" s="560"/>
    </row>
    <row r="2" spans="1:3" ht="15.75" customHeight="1" thickBot="1">
      <c r="A2" s="559" t="s">
        <v>158</v>
      </c>
      <c r="B2" s="559"/>
      <c r="C2" s="316" t="s">
        <v>224</v>
      </c>
    </row>
    <row r="3" spans="1:3" ht="37.5" customHeight="1" thickBot="1">
      <c r="A3" s="23" t="s">
        <v>71</v>
      </c>
      <c r="B3" s="24" t="s">
        <v>14</v>
      </c>
      <c r="C3" s="45" t="s">
        <v>253</v>
      </c>
    </row>
    <row r="4" spans="1:3" s="425" customFormat="1" ht="12" customHeight="1" thickBot="1">
      <c r="A4" s="419">
        <v>1</v>
      </c>
      <c r="B4" s="420">
        <v>2</v>
      </c>
      <c r="C4" s="421">
        <v>3</v>
      </c>
    </row>
    <row r="5" spans="1:3" s="426" customFormat="1" ht="12" customHeight="1" thickBot="1">
      <c r="A5" s="20" t="s">
        <v>15</v>
      </c>
      <c r="B5" s="21" t="s">
        <v>254</v>
      </c>
      <c r="C5" s="306">
        <f>+C6+C7+C8+C9+C10+C11</f>
        <v>0</v>
      </c>
    </row>
    <row r="6" spans="1:3" s="426" customFormat="1" ht="12" customHeight="1">
      <c r="A6" s="15" t="s">
        <v>102</v>
      </c>
      <c r="B6" s="427" t="s">
        <v>255</v>
      </c>
      <c r="C6" s="309"/>
    </row>
    <row r="7" spans="1:3" s="426" customFormat="1" ht="12" customHeight="1">
      <c r="A7" s="14" t="s">
        <v>103</v>
      </c>
      <c r="B7" s="428" t="s">
        <v>256</v>
      </c>
      <c r="C7" s="308"/>
    </row>
    <row r="8" spans="1:3" s="426" customFormat="1" ht="12" customHeight="1">
      <c r="A8" s="14" t="s">
        <v>104</v>
      </c>
      <c r="B8" s="428" t="s">
        <v>257</v>
      </c>
      <c r="C8" s="308"/>
    </row>
    <row r="9" spans="1:3" s="426" customFormat="1" ht="12" customHeight="1">
      <c r="A9" s="14" t="s">
        <v>105</v>
      </c>
      <c r="B9" s="428" t="s">
        <v>258</v>
      </c>
      <c r="C9" s="308"/>
    </row>
    <row r="10" spans="1:3" s="426" customFormat="1" ht="12" customHeight="1">
      <c r="A10" s="14" t="s">
        <v>154</v>
      </c>
      <c r="B10" s="428" t="s">
        <v>259</v>
      </c>
      <c r="C10" s="308"/>
    </row>
    <row r="11" spans="1:3" s="426" customFormat="1" ht="12" customHeight="1" thickBot="1">
      <c r="A11" s="16" t="s">
        <v>106</v>
      </c>
      <c r="B11" s="429" t="s">
        <v>260</v>
      </c>
      <c r="C11" s="308"/>
    </row>
    <row r="12" spans="1:3" s="426" customFormat="1" ht="12" customHeight="1" thickBot="1">
      <c r="A12" s="20" t="s">
        <v>16</v>
      </c>
      <c r="B12" s="301" t="s">
        <v>261</v>
      </c>
      <c r="C12" s="306">
        <f>+C13+C14+C15+C16+C17</f>
        <v>0</v>
      </c>
    </row>
    <row r="13" spans="1:3" s="426" customFormat="1" ht="12" customHeight="1">
      <c r="A13" s="15" t="s">
        <v>108</v>
      </c>
      <c r="B13" s="427" t="s">
        <v>262</v>
      </c>
      <c r="C13" s="309"/>
    </row>
    <row r="14" spans="1:3" s="426" customFormat="1" ht="12" customHeight="1">
      <c r="A14" s="14" t="s">
        <v>109</v>
      </c>
      <c r="B14" s="428" t="s">
        <v>263</v>
      </c>
      <c r="C14" s="308"/>
    </row>
    <row r="15" spans="1:3" s="426" customFormat="1" ht="12" customHeight="1">
      <c r="A15" s="14" t="s">
        <v>110</v>
      </c>
      <c r="B15" s="428" t="s">
        <v>474</v>
      </c>
      <c r="C15" s="308"/>
    </row>
    <row r="16" spans="1:3" s="426" customFormat="1" ht="12" customHeight="1">
      <c r="A16" s="14" t="s">
        <v>111</v>
      </c>
      <c r="B16" s="428" t="s">
        <v>475</v>
      </c>
      <c r="C16" s="308"/>
    </row>
    <row r="17" spans="1:3" s="426" customFormat="1" ht="12" customHeight="1">
      <c r="A17" s="14" t="s">
        <v>112</v>
      </c>
      <c r="B17" s="428" t="s">
        <v>264</v>
      </c>
      <c r="C17" s="308"/>
    </row>
    <row r="18" spans="1:3" s="426" customFormat="1" ht="12" customHeight="1" thickBot="1">
      <c r="A18" s="16" t="s">
        <v>121</v>
      </c>
      <c r="B18" s="429" t="s">
        <v>265</v>
      </c>
      <c r="C18" s="310"/>
    </row>
    <row r="19" spans="1:3" s="426" customFormat="1" ht="12" customHeight="1" thickBot="1">
      <c r="A19" s="20" t="s">
        <v>17</v>
      </c>
      <c r="B19" s="21" t="s">
        <v>266</v>
      </c>
      <c r="C19" s="306">
        <f>+C20+C21+C22+C23+C24</f>
        <v>0</v>
      </c>
    </row>
    <row r="20" spans="1:3" s="426" customFormat="1" ht="12" customHeight="1">
      <c r="A20" s="15" t="s">
        <v>91</v>
      </c>
      <c r="B20" s="427" t="s">
        <v>267</v>
      </c>
      <c r="C20" s="309"/>
    </row>
    <row r="21" spans="1:3" s="426" customFormat="1" ht="12" customHeight="1">
      <c r="A21" s="14" t="s">
        <v>92</v>
      </c>
      <c r="B21" s="428" t="s">
        <v>268</v>
      </c>
      <c r="C21" s="308"/>
    </row>
    <row r="22" spans="1:3" s="426" customFormat="1" ht="12" customHeight="1">
      <c r="A22" s="14" t="s">
        <v>93</v>
      </c>
      <c r="B22" s="428" t="s">
        <v>476</v>
      </c>
      <c r="C22" s="308"/>
    </row>
    <row r="23" spans="1:3" s="426" customFormat="1" ht="12" customHeight="1">
      <c r="A23" s="14" t="s">
        <v>94</v>
      </c>
      <c r="B23" s="428" t="s">
        <v>477</v>
      </c>
      <c r="C23" s="308"/>
    </row>
    <row r="24" spans="1:3" s="426" customFormat="1" ht="12" customHeight="1">
      <c r="A24" s="14" t="s">
        <v>177</v>
      </c>
      <c r="B24" s="428" t="s">
        <v>269</v>
      </c>
      <c r="C24" s="308"/>
    </row>
    <row r="25" spans="1:3" s="426" customFormat="1" ht="12" customHeight="1" thickBot="1">
      <c r="A25" s="16" t="s">
        <v>178</v>
      </c>
      <c r="B25" s="429" t="s">
        <v>270</v>
      </c>
      <c r="C25" s="310"/>
    </row>
    <row r="26" spans="1:3" s="426" customFormat="1" ht="12" customHeight="1" thickBot="1">
      <c r="A26" s="20" t="s">
        <v>179</v>
      </c>
      <c r="B26" s="21" t="s">
        <v>271</v>
      </c>
      <c r="C26" s="312">
        <f>+C27+C30+C31+C32</f>
        <v>0</v>
      </c>
    </row>
    <row r="27" spans="1:3" s="426" customFormat="1" ht="12" customHeight="1">
      <c r="A27" s="15" t="s">
        <v>272</v>
      </c>
      <c r="B27" s="427" t="s">
        <v>278</v>
      </c>
      <c r="C27" s="422">
        <f>+C28+C29</f>
        <v>0</v>
      </c>
    </row>
    <row r="28" spans="1:3" s="426" customFormat="1" ht="12" customHeight="1">
      <c r="A28" s="14" t="s">
        <v>273</v>
      </c>
      <c r="B28" s="428" t="s">
        <v>279</v>
      </c>
      <c r="C28" s="308"/>
    </row>
    <row r="29" spans="1:3" s="426" customFormat="1" ht="12" customHeight="1">
      <c r="A29" s="14" t="s">
        <v>274</v>
      </c>
      <c r="B29" s="428" t="s">
        <v>280</v>
      </c>
      <c r="C29" s="308"/>
    </row>
    <row r="30" spans="1:3" s="426" customFormat="1" ht="12" customHeight="1">
      <c r="A30" s="14" t="s">
        <v>275</v>
      </c>
      <c r="B30" s="428" t="s">
        <v>281</v>
      </c>
      <c r="C30" s="308"/>
    </row>
    <row r="31" spans="1:3" s="426" customFormat="1" ht="12" customHeight="1">
      <c r="A31" s="14" t="s">
        <v>276</v>
      </c>
      <c r="B31" s="428" t="s">
        <v>282</v>
      </c>
      <c r="C31" s="308"/>
    </row>
    <row r="32" spans="1:3" s="426" customFormat="1" ht="12" customHeight="1" thickBot="1">
      <c r="A32" s="16" t="s">
        <v>277</v>
      </c>
      <c r="B32" s="429" t="s">
        <v>283</v>
      </c>
      <c r="C32" s="310"/>
    </row>
    <row r="33" spans="1:3" s="426" customFormat="1" ht="12" customHeight="1" thickBot="1">
      <c r="A33" s="20" t="s">
        <v>19</v>
      </c>
      <c r="B33" s="21" t="s">
        <v>284</v>
      </c>
      <c r="C33" s="306">
        <f>SUM(C34:C43)</f>
        <v>0</v>
      </c>
    </row>
    <row r="34" spans="1:3" s="426" customFormat="1" ht="12" customHeight="1">
      <c r="A34" s="15" t="s">
        <v>95</v>
      </c>
      <c r="B34" s="427" t="s">
        <v>287</v>
      </c>
      <c r="C34" s="309"/>
    </row>
    <row r="35" spans="1:3" s="426" customFormat="1" ht="12" customHeight="1">
      <c r="A35" s="14" t="s">
        <v>96</v>
      </c>
      <c r="B35" s="428" t="s">
        <v>288</v>
      </c>
      <c r="C35" s="308"/>
    </row>
    <row r="36" spans="1:3" s="426" customFormat="1" ht="12" customHeight="1">
      <c r="A36" s="14" t="s">
        <v>97</v>
      </c>
      <c r="B36" s="428" t="s">
        <v>289</v>
      </c>
      <c r="C36" s="308"/>
    </row>
    <row r="37" spans="1:3" s="426" customFormat="1" ht="12" customHeight="1">
      <c r="A37" s="14" t="s">
        <v>181</v>
      </c>
      <c r="B37" s="428" t="s">
        <v>290</v>
      </c>
      <c r="C37" s="308"/>
    </row>
    <row r="38" spans="1:3" s="426" customFormat="1" ht="12" customHeight="1">
      <c r="A38" s="14" t="s">
        <v>182</v>
      </c>
      <c r="B38" s="428" t="s">
        <v>291</v>
      </c>
      <c r="C38" s="308"/>
    </row>
    <row r="39" spans="1:3" s="426" customFormat="1" ht="12" customHeight="1">
      <c r="A39" s="14" t="s">
        <v>183</v>
      </c>
      <c r="B39" s="428" t="s">
        <v>292</v>
      </c>
      <c r="C39" s="308"/>
    </row>
    <row r="40" spans="1:3" s="426" customFormat="1" ht="12" customHeight="1">
      <c r="A40" s="14" t="s">
        <v>184</v>
      </c>
      <c r="B40" s="428" t="s">
        <v>293</v>
      </c>
      <c r="C40" s="308"/>
    </row>
    <row r="41" spans="1:3" s="426" customFormat="1" ht="12" customHeight="1">
      <c r="A41" s="14" t="s">
        <v>185</v>
      </c>
      <c r="B41" s="428" t="s">
        <v>294</v>
      </c>
      <c r="C41" s="308"/>
    </row>
    <row r="42" spans="1:3" s="426" customFormat="1" ht="12" customHeight="1">
      <c r="A42" s="14" t="s">
        <v>285</v>
      </c>
      <c r="B42" s="428" t="s">
        <v>295</v>
      </c>
      <c r="C42" s="311"/>
    </row>
    <row r="43" spans="1:3" s="426" customFormat="1" ht="12" customHeight="1" thickBot="1">
      <c r="A43" s="16" t="s">
        <v>286</v>
      </c>
      <c r="B43" s="429" t="s">
        <v>296</v>
      </c>
      <c r="C43" s="413"/>
    </row>
    <row r="44" spans="1:3" s="426" customFormat="1" ht="12" customHeight="1" thickBot="1">
      <c r="A44" s="20" t="s">
        <v>20</v>
      </c>
      <c r="B44" s="21" t="s">
        <v>297</v>
      </c>
      <c r="C44" s="306">
        <f>SUM(C45:C49)</f>
        <v>0</v>
      </c>
    </row>
    <row r="45" spans="1:3" s="426" customFormat="1" ht="12" customHeight="1">
      <c r="A45" s="15" t="s">
        <v>98</v>
      </c>
      <c r="B45" s="427" t="s">
        <v>301</v>
      </c>
      <c r="C45" s="464"/>
    </row>
    <row r="46" spans="1:3" s="426" customFormat="1" ht="12" customHeight="1">
      <c r="A46" s="14" t="s">
        <v>99</v>
      </c>
      <c r="B46" s="428" t="s">
        <v>302</v>
      </c>
      <c r="C46" s="311"/>
    </row>
    <row r="47" spans="1:3" s="426" customFormat="1" ht="12" customHeight="1">
      <c r="A47" s="14" t="s">
        <v>298</v>
      </c>
      <c r="B47" s="428" t="s">
        <v>303</v>
      </c>
      <c r="C47" s="311"/>
    </row>
    <row r="48" spans="1:3" s="426" customFormat="1" ht="12" customHeight="1">
      <c r="A48" s="14" t="s">
        <v>299</v>
      </c>
      <c r="B48" s="428" t="s">
        <v>304</v>
      </c>
      <c r="C48" s="311"/>
    </row>
    <row r="49" spans="1:3" s="426" customFormat="1" ht="12" customHeight="1" thickBot="1">
      <c r="A49" s="16" t="s">
        <v>300</v>
      </c>
      <c r="B49" s="429" t="s">
        <v>305</v>
      </c>
      <c r="C49" s="413"/>
    </row>
    <row r="50" spans="1:3" s="426" customFormat="1" ht="12" customHeight="1" thickBot="1">
      <c r="A50" s="20" t="s">
        <v>186</v>
      </c>
      <c r="B50" s="21" t="s">
        <v>306</v>
      </c>
      <c r="C50" s="306">
        <f>SUM(C51:C53)</f>
        <v>0</v>
      </c>
    </row>
    <row r="51" spans="1:3" s="426" customFormat="1" ht="12" customHeight="1">
      <c r="A51" s="15" t="s">
        <v>100</v>
      </c>
      <c r="B51" s="427" t="s">
        <v>307</v>
      </c>
      <c r="C51" s="309"/>
    </row>
    <row r="52" spans="1:3" s="426" customFormat="1" ht="12" customHeight="1">
      <c r="A52" s="14" t="s">
        <v>101</v>
      </c>
      <c r="B52" s="428" t="s">
        <v>478</v>
      </c>
      <c r="C52" s="308"/>
    </row>
    <row r="53" spans="1:3" s="426" customFormat="1" ht="12" customHeight="1">
      <c r="A53" s="14" t="s">
        <v>311</v>
      </c>
      <c r="B53" s="428" t="s">
        <v>309</v>
      </c>
      <c r="C53" s="308"/>
    </row>
    <row r="54" spans="1:3" s="426" customFormat="1" ht="12" customHeight="1" thickBot="1">
      <c r="A54" s="16" t="s">
        <v>312</v>
      </c>
      <c r="B54" s="429" t="s">
        <v>310</v>
      </c>
      <c r="C54" s="310"/>
    </row>
    <row r="55" spans="1:3" s="426" customFormat="1" ht="12" customHeight="1" thickBot="1">
      <c r="A55" s="20" t="s">
        <v>22</v>
      </c>
      <c r="B55" s="301" t="s">
        <v>313</v>
      </c>
      <c r="C55" s="306">
        <f>SUM(C56:C58)</f>
        <v>0</v>
      </c>
    </row>
    <row r="56" spans="1:3" s="426" customFormat="1" ht="12" customHeight="1">
      <c r="A56" s="15" t="s">
        <v>187</v>
      </c>
      <c r="B56" s="427" t="s">
        <v>315</v>
      </c>
      <c r="C56" s="311"/>
    </row>
    <row r="57" spans="1:3" s="426" customFormat="1" ht="12" customHeight="1">
      <c r="A57" s="14" t="s">
        <v>188</v>
      </c>
      <c r="B57" s="428" t="s">
        <v>479</v>
      </c>
      <c r="C57" s="311"/>
    </row>
    <row r="58" spans="1:3" s="426" customFormat="1" ht="12" customHeight="1">
      <c r="A58" s="14" t="s">
        <v>225</v>
      </c>
      <c r="B58" s="428" t="s">
        <v>316</v>
      </c>
      <c r="C58" s="311"/>
    </row>
    <row r="59" spans="1:3" s="426" customFormat="1" ht="12" customHeight="1" thickBot="1">
      <c r="A59" s="16" t="s">
        <v>314</v>
      </c>
      <c r="B59" s="429" t="s">
        <v>317</v>
      </c>
      <c r="C59" s="311"/>
    </row>
    <row r="60" spans="1:3" s="426" customFormat="1" ht="12" customHeight="1" thickBot="1">
      <c r="A60" s="20" t="s">
        <v>23</v>
      </c>
      <c r="B60" s="21" t="s">
        <v>318</v>
      </c>
      <c r="C60" s="312">
        <f>+C5+C12+C19+C26+C33+C44+C50+C55</f>
        <v>0</v>
      </c>
    </row>
    <row r="61" spans="1:3" s="426" customFormat="1" ht="12" customHeight="1" thickBot="1">
      <c r="A61" s="430" t="s">
        <v>319</v>
      </c>
      <c r="B61" s="301" t="s">
        <v>320</v>
      </c>
      <c r="C61" s="306">
        <f>SUM(C62:C64)</f>
        <v>0</v>
      </c>
    </row>
    <row r="62" spans="1:3" s="426" customFormat="1" ht="12" customHeight="1">
      <c r="A62" s="15" t="s">
        <v>353</v>
      </c>
      <c r="B62" s="427" t="s">
        <v>321</v>
      </c>
      <c r="C62" s="311"/>
    </row>
    <row r="63" spans="1:3" s="426" customFormat="1" ht="12" customHeight="1">
      <c r="A63" s="14" t="s">
        <v>362</v>
      </c>
      <c r="B63" s="428" t="s">
        <v>322</v>
      </c>
      <c r="C63" s="311"/>
    </row>
    <row r="64" spans="1:3" s="426" customFormat="1" ht="12" customHeight="1" thickBot="1">
      <c r="A64" s="16" t="s">
        <v>363</v>
      </c>
      <c r="B64" s="431" t="s">
        <v>323</v>
      </c>
      <c r="C64" s="311"/>
    </row>
    <row r="65" spans="1:3" s="426" customFormat="1" ht="12" customHeight="1" thickBot="1">
      <c r="A65" s="430" t="s">
        <v>324</v>
      </c>
      <c r="B65" s="301" t="s">
        <v>325</v>
      </c>
      <c r="C65" s="306">
        <f>SUM(C66:C69)</f>
        <v>0</v>
      </c>
    </row>
    <row r="66" spans="1:3" s="426" customFormat="1" ht="12" customHeight="1">
      <c r="A66" s="15" t="s">
        <v>155</v>
      </c>
      <c r="B66" s="427" t="s">
        <v>326</v>
      </c>
      <c r="C66" s="311"/>
    </row>
    <row r="67" spans="1:3" s="426" customFormat="1" ht="12" customHeight="1">
      <c r="A67" s="14" t="s">
        <v>156</v>
      </c>
      <c r="B67" s="428" t="s">
        <v>327</v>
      </c>
      <c r="C67" s="311"/>
    </row>
    <row r="68" spans="1:3" s="426" customFormat="1" ht="12" customHeight="1">
      <c r="A68" s="14" t="s">
        <v>354</v>
      </c>
      <c r="B68" s="428" t="s">
        <v>328</v>
      </c>
      <c r="C68" s="311"/>
    </row>
    <row r="69" spans="1:3" s="426" customFormat="1" ht="12" customHeight="1" thickBot="1">
      <c r="A69" s="16" t="s">
        <v>355</v>
      </c>
      <c r="B69" s="429" t="s">
        <v>329</v>
      </c>
      <c r="C69" s="311"/>
    </row>
    <row r="70" spans="1:3" s="426" customFormat="1" ht="12" customHeight="1" thickBot="1">
      <c r="A70" s="430" t="s">
        <v>330</v>
      </c>
      <c r="B70" s="301" t="s">
        <v>331</v>
      </c>
      <c r="C70" s="306">
        <f>SUM(C71:C72)</f>
        <v>0</v>
      </c>
    </row>
    <row r="71" spans="1:3" s="426" customFormat="1" ht="12" customHeight="1">
      <c r="A71" s="15" t="s">
        <v>356</v>
      </c>
      <c r="B71" s="427" t="s">
        <v>332</v>
      </c>
      <c r="C71" s="311"/>
    </row>
    <row r="72" spans="1:3" s="426" customFormat="1" ht="12" customHeight="1" thickBot="1">
      <c r="A72" s="16" t="s">
        <v>357</v>
      </c>
      <c r="B72" s="429" t="s">
        <v>333</v>
      </c>
      <c r="C72" s="311"/>
    </row>
    <row r="73" spans="1:3" s="426" customFormat="1" ht="12" customHeight="1" thickBot="1">
      <c r="A73" s="430" t="s">
        <v>334</v>
      </c>
      <c r="B73" s="301" t="s">
        <v>335</v>
      </c>
      <c r="C73" s="306">
        <f>SUM(C74:C76)</f>
        <v>0</v>
      </c>
    </row>
    <row r="74" spans="1:3" s="426" customFormat="1" ht="12" customHeight="1">
      <c r="A74" s="15" t="s">
        <v>358</v>
      </c>
      <c r="B74" s="427" t="s">
        <v>336</v>
      </c>
      <c r="C74" s="311"/>
    </row>
    <row r="75" spans="1:3" s="426" customFormat="1" ht="12" customHeight="1">
      <c r="A75" s="14" t="s">
        <v>359</v>
      </c>
      <c r="B75" s="428" t="s">
        <v>337</v>
      </c>
      <c r="C75" s="311"/>
    </row>
    <row r="76" spans="1:3" s="426" customFormat="1" ht="12" customHeight="1" thickBot="1">
      <c r="A76" s="16" t="s">
        <v>360</v>
      </c>
      <c r="B76" s="429" t="s">
        <v>338</v>
      </c>
      <c r="C76" s="311"/>
    </row>
    <row r="77" spans="1:3" s="426" customFormat="1" ht="12" customHeight="1" thickBot="1">
      <c r="A77" s="430" t="s">
        <v>339</v>
      </c>
      <c r="B77" s="301" t="s">
        <v>361</v>
      </c>
      <c r="C77" s="306">
        <f>SUM(C78:C81)</f>
        <v>0</v>
      </c>
    </row>
    <row r="78" spans="1:3" s="426" customFormat="1" ht="12" customHeight="1">
      <c r="A78" s="432" t="s">
        <v>340</v>
      </c>
      <c r="B78" s="427" t="s">
        <v>341</v>
      </c>
      <c r="C78" s="311"/>
    </row>
    <row r="79" spans="1:3" s="426" customFormat="1" ht="12" customHeight="1">
      <c r="A79" s="433" t="s">
        <v>342</v>
      </c>
      <c r="B79" s="428" t="s">
        <v>343</v>
      </c>
      <c r="C79" s="311"/>
    </row>
    <row r="80" spans="1:3" s="426" customFormat="1" ht="12" customHeight="1">
      <c r="A80" s="433" t="s">
        <v>344</v>
      </c>
      <c r="B80" s="428" t="s">
        <v>345</v>
      </c>
      <c r="C80" s="311"/>
    </row>
    <row r="81" spans="1:3" s="426" customFormat="1" ht="12" customHeight="1" thickBot="1">
      <c r="A81" s="434" t="s">
        <v>346</v>
      </c>
      <c r="B81" s="429" t="s">
        <v>347</v>
      </c>
      <c r="C81" s="311"/>
    </row>
    <row r="82" spans="1:3" s="426" customFormat="1" ht="13.5" customHeight="1" thickBot="1">
      <c r="A82" s="430" t="s">
        <v>348</v>
      </c>
      <c r="B82" s="301" t="s">
        <v>349</v>
      </c>
      <c r="C82" s="465"/>
    </row>
    <row r="83" spans="1:3" s="426" customFormat="1" ht="15.75" customHeight="1" thickBot="1">
      <c r="A83" s="430" t="s">
        <v>350</v>
      </c>
      <c r="B83" s="435" t="s">
        <v>351</v>
      </c>
      <c r="C83" s="312">
        <f>+C61+C65+C70+C73+C77+C82</f>
        <v>0</v>
      </c>
    </row>
    <row r="84" spans="1:3" s="426" customFormat="1" ht="16.5" customHeight="1" thickBot="1">
      <c r="A84" s="436" t="s">
        <v>364</v>
      </c>
      <c r="B84" s="437" t="s">
        <v>352</v>
      </c>
      <c r="C84" s="312">
        <f>+C60+C83</f>
        <v>0</v>
      </c>
    </row>
    <row r="85" spans="1:3" s="426" customFormat="1" ht="83.25" customHeight="1">
      <c r="A85" s="5"/>
      <c r="B85" s="6"/>
      <c r="C85" s="313"/>
    </row>
    <row r="86" spans="1:3" ht="16.5" customHeight="1">
      <c r="A86" s="560" t="s">
        <v>44</v>
      </c>
      <c r="B86" s="560"/>
      <c r="C86" s="560"/>
    </row>
    <row r="87" spans="1:3" s="438" customFormat="1" ht="16.5" customHeight="1" thickBot="1">
      <c r="A87" s="561" t="s">
        <v>159</v>
      </c>
      <c r="B87" s="561"/>
      <c r="C87" s="170" t="s">
        <v>224</v>
      </c>
    </row>
    <row r="88" spans="1:3" ht="37.5" customHeight="1" thickBot="1">
      <c r="A88" s="23" t="s">
        <v>71</v>
      </c>
      <c r="B88" s="24" t="s">
        <v>45</v>
      </c>
      <c r="C88" s="45" t="s">
        <v>253</v>
      </c>
    </row>
    <row r="89" spans="1:3" s="42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15</v>
      </c>
      <c r="B90" s="31" t="s">
        <v>367</v>
      </c>
      <c r="C90" s="305">
        <f>SUM(C91:C95)</f>
        <v>0</v>
      </c>
    </row>
    <row r="91" spans="1:3" ht="12" customHeight="1">
      <c r="A91" s="17" t="s">
        <v>102</v>
      </c>
      <c r="B91" s="10" t="s">
        <v>46</v>
      </c>
      <c r="C91" s="307"/>
    </row>
    <row r="92" spans="1:3" ht="12" customHeight="1">
      <c r="A92" s="14" t="s">
        <v>103</v>
      </c>
      <c r="B92" s="8" t="s">
        <v>189</v>
      </c>
      <c r="C92" s="308"/>
    </row>
    <row r="93" spans="1:3" ht="12" customHeight="1">
      <c r="A93" s="14" t="s">
        <v>104</v>
      </c>
      <c r="B93" s="8" t="s">
        <v>145</v>
      </c>
      <c r="C93" s="310"/>
    </row>
    <row r="94" spans="1:3" ht="12" customHeight="1">
      <c r="A94" s="14" t="s">
        <v>105</v>
      </c>
      <c r="B94" s="11" t="s">
        <v>190</v>
      </c>
      <c r="C94" s="310"/>
    </row>
    <row r="95" spans="1:3" ht="12" customHeight="1">
      <c r="A95" s="14" t="s">
        <v>116</v>
      </c>
      <c r="B95" s="19" t="s">
        <v>191</v>
      </c>
      <c r="C95" s="310"/>
    </row>
    <row r="96" spans="1:3" ht="12" customHeight="1">
      <c r="A96" s="14" t="s">
        <v>106</v>
      </c>
      <c r="B96" s="8" t="s">
        <v>368</v>
      </c>
      <c r="C96" s="310"/>
    </row>
    <row r="97" spans="1:3" ht="12" customHeight="1">
      <c r="A97" s="14" t="s">
        <v>107</v>
      </c>
      <c r="B97" s="172" t="s">
        <v>369</v>
      </c>
      <c r="C97" s="310"/>
    </row>
    <row r="98" spans="1:3" ht="12" customHeight="1">
      <c r="A98" s="14" t="s">
        <v>117</v>
      </c>
      <c r="B98" s="173" t="s">
        <v>370</v>
      </c>
      <c r="C98" s="310"/>
    </row>
    <row r="99" spans="1:3" ht="12" customHeight="1">
      <c r="A99" s="14" t="s">
        <v>118</v>
      </c>
      <c r="B99" s="173" t="s">
        <v>371</v>
      </c>
      <c r="C99" s="310"/>
    </row>
    <row r="100" spans="1:3" ht="12" customHeight="1">
      <c r="A100" s="14" t="s">
        <v>119</v>
      </c>
      <c r="B100" s="172" t="s">
        <v>372</v>
      </c>
      <c r="C100" s="310"/>
    </row>
    <row r="101" spans="1:3" ht="12" customHeight="1">
      <c r="A101" s="14" t="s">
        <v>120</v>
      </c>
      <c r="B101" s="172" t="s">
        <v>373</v>
      </c>
      <c r="C101" s="310"/>
    </row>
    <row r="102" spans="1:3" ht="12" customHeight="1">
      <c r="A102" s="14" t="s">
        <v>122</v>
      </c>
      <c r="B102" s="173" t="s">
        <v>374</v>
      </c>
      <c r="C102" s="310"/>
    </row>
    <row r="103" spans="1:3" ht="12" customHeight="1">
      <c r="A103" s="13" t="s">
        <v>192</v>
      </c>
      <c r="B103" s="174" t="s">
        <v>375</v>
      </c>
      <c r="C103" s="310"/>
    </row>
    <row r="104" spans="1:3" ht="12" customHeight="1">
      <c r="A104" s="14" t="s">
        <v>365</v>
      </c>
      <c r="B104" s="174" t="s">
        <v>376</v>
      </c>
      <c r="C104" s="310"/>
    </row>
    <row r="105" spans="1:3" ht="12" customHeight="1" thickBot="1">
      <c r="A105" s="18" t="s">
        <v>366</v>
      </c>
      <c r="B105" s="175" t="s">
        <v>377</v>
      </c>
      <c r="C105" s="314"/>
    </row>
    <row r="106" spans="1:3" ht="12" customHeight="1" thickBot="1">
      <c r="A106" s="20" t="s">
        <v>16</v>
      </c>
      <c r="B106" s="30" t="s">
        <v>378</v>
      </c>
      <c r="C106" s="306">
        <f>+C107+C109+C111</f>
        <v>0</v>
      </c>
    </row>
    <row r="107" spans="1:3" ht="12" customHeight="1">
      <c r="A107" s="15" t="s">
        <v>108</v>
      </c>
      <c r="B107" s="8" t="s">
        <v>223</v>
      </c>
      <c r="C107" s="309"/>
    </row>
    <row r="108" spans="1:3" ht="12" customHeight="1">
      <c r="A108" s="15" t="s">
        <v>109</v>
      </c>
      <c r="B108" s="12" t="s">
        <v>382</v>
      </c>
      <c r="C108" s="309"/>
    </row>
    <row r="109" spans="1:3" ht="12" customHeight="1">
      <c r="A109" s="15" t="s">
        <v>110</v>
      </c>
      <c r="B109" s="12" t="s">
        <v>193</v>
      </c>
      <c r="C109" s="308"/>
    </row>
    <row r="110" spans="1:3" ht="12" customHeight="1">
      <c r="A110" s="15" t="s">
        <v>111</v>
      </c>
      <c r="B110" s="12" t="s">
        <v>383</v>
      </c>
      <c r="C110" s="273"/>
    </row>
    <row r="111" spans="1:3" ht="12" customHeight="1">
      <c r="A111" s="15" t="s">
        <v>112</v>
      </c>
      <c r="B111" s="303" t="s">
        <v>226</v>
      </c>
      <c r="C111" s="273"/>
    </row>
    <row r="112" spans="1:3" ht="12" customHeight="1">
      <c r="A112" s="15" t="s">
        <v>121</v>
      </c>
      <c r="B112" s="302" t="s">
        <v>480</v>
      </c>
      <c r="C112" s="273"/>
    </row>
    <row r="113" spans="1:3" ht="12" customHeight="1">
      <c r="A113" s="15" t="s">
        <v>123</v>
      </c>
      <c r="B113" s="423" t="s">
        <v>388</v>
      </c>
      <c r="C113" s="273"/>
    </row>
    <row r="114" spans="1:3" ht="15.75">
      <c r="A114" s="15" t="s">
        <v>194</v>
      </c>
      <c r="B114" s="173" t="s">
        <v>371</v>
      </c>
      <c r="C114" s="273"/>
    </row>
    <row r="115" spans="1:3" ht="12" customHeight="1">
      <c r="A115" s="15" t="s">
        <v>195</v>
      </c>
      <c r="B115" s="173" t="s">
        <v>387</v>
      </c>
      <c r="C115" s="273"/>
    </row>
    <row r="116" spans="1:3" ht="12" customHeight="1">
      <c r="A116" s="15" t="s">
        <v>196</v>
      </c>
      <c r="B116" s="173" t="s">
        <v>386</v>
      </c>
      <c r="C116" s="273"/>
    </row>
    <row r="117" spans="1:3" ht="12" customHeight="1">
      <c r="A117" s="15" t="s">
        <v>379</v>
      </c>
      <c r="B117" s="173" t="s">
        <v>374</v>
      </c>
      <c r="C117" s="273"/>
    </row>
    <row r="118" spans="1:3" ht="12" customHeight="1">
      <c r="A118" s="15" t="s">
        <v>380</v>
      </c>
      <c r="B118" s="173" t="s">
        <v>385</v>
      </c>
      <c r="C118" s="273"/>
    </row>
    <row r="119" spans="1:3" ht="16.5" thickBot="1">
      <c r="A119" s="13" t="s">
        <v>381</v>
      </c>
      <c r="B119" s="173" t="s">
        <v>384</v>
      </c>
      <c r="C119" s="275"/>
    </row>
    <row r="120" spans="1:3" ht="12" customHeight="1" thickBot="1">
      <c r="A120" s="20" t="s">
        <v>17</v>
      </c>
      <c r="B120" s="154" t="s">
        <v>389</v>
      </c>
      <c r="C120" s="306">
        <f>+C121+C122</f>
        <v>0</v>
      </c>
    </row>
    <row r="121" spans="1:3" ht="12" customHeight="1">
      <c r="A121" s="15" t="s">
        <v>91</v>
      </c>
      <c r="B121" s="9" t="s">
        <v>58</v>
      </c>
      <c r="C121" s="309"/>
    </row>
    <row r="122" spans="1:3" ht="12" customHeight="1" thickBot="1">
      <c r="A122" s="16" t="s">
        <v>92</v>
      </c>
      <c r="B122" s="12" t="s">
        <v>59</v>
      </c>
      <c r="C122" s="310"/>
    </row>
    <row r="123" spans="1:3" ht="12" customHeight="1" thickBot="1">
      <c r="A123" s="20" t="s">
        <v>18</v>
      </c>
      <c r="B123" s="154" t="s">
        <v>390</v>
      </c>
      <c r="C123" s="306">
        <f>+C90+C106+C120</f>
        <v>0</v>
      </c>
    </row>
    <row r="124" spans="1:3" ht="12" customHeight="1" thickBot="1">
      <c r="A124" s="20" t="s">
        <v>19</v>
      </c>
      <c r="B124" s="154" t="s">
        <v>391</v>
      </c>
      <c r="C124" s="306">
        <f>+C125+C126+C127</f>
        <v>0</v>
      </c>
    </row>
    <row r="125" spans="1:3" ht="12" customHeight="1">
      <c r="A125" s="15" t="s">
        <v>95</v>
      </c>
      <c r="B125" s="9" t="s">
        <v>392</v>
      </c>
      <c r="C125" s="273"/>
    </row>
    <row r="126" spans="1:3" ht="12" customHeight="1">
      <c r="A126" s="15" t="s">
        <v>96</v>
      </c>
      <c r="B126" s="9" t="s">
        <v>393</v>
      </c>
      <c r="C126" s="273"/>
    </row>
    <row r="127" spans="1:3" ht="12" customHeight="1" thickBot="1">
      <c r="A127" s="13" t="s">
        <v>97</v>
      </c>
      <c r="B127" s="7" t="s">
        <v>394</v>
      </c>
      <c r="C127" s="273"/>
    </row>
    <row r="128" spans="1:3" ht="12" customHeight="1" thickBot="1">
      <c r="A128" s="20" t="s">
        <v>20</v>
      </c>
      <c r="B128" s="154" t="s">
        <v>458</v>
      </c>
      <c r="C128" s="306">
        <f>+C129+C130+C131+C132</f>
        <v>0</v>
      </c>
    </row>
    <row r="129" spans="1:3" ht="12" customHeight="1">
      <c r="A129" s="15" t="s">
        <v>98</v>
      </c>
      <c r="B129" s="9" t="s">
        <v>395</v>
      </c>
      <c r="C129" s="273"/>
    </row>
    <row r="130" spans="1:3" ht="12" customHeight="1">
      <c r="A130" s="15" t="s">
        <v>99</v>
      </c>
      <c r="B130" s="9" t="s">
        <v>396</v>
      </c>
      <c r="C130" s="273"/>
    </row>
    <row r="131" spans="1:3" ht="12" customHeight="1">
      <c r="A131" s="15" t="s">
        <v>298</v>
      </c>
      <c r="B131" s="9" t="s">
        <v>397</v>
      </c>
      <c r="C131" s="273"/>
    </row>
    <row r="132" spans="1:3" ht="12" customHeight="1" thickBot="1">
      <c r="A132" s="13" t="s">
        <v>299</v>
      </c>
      <c r="B132" s="7" t="s">
        <v>398</v>
      </c>
      <c r="C132" s="273"/>
    </row>
    <row r="133" spans="1:3" ht="12" customHeight="1" thickBot="1">
      <c r="A133" s="20" t="s">
        <v>21</v>
      </c>
      <c r="B133" s="154" t="s">
        <v>399</v>
      </c>
      <c r="C133" s="312">
        <f>+C134+C135+C136+C137</f>
        <v>0</v>
      </c>
    </row>
    <row r="134" spans="1:3" ht="12" customHeight="1">
      <c r="A134" s="15" t="s">
        <v>100</v>
      </c>
      <c r="B134" s="9" t="s">
        <v>400</v>
      </c>
      <c r="C134" s="273"/>
    </row>
    <row r="135" spans="1:3" ht="12" customHeight="1">
      <c r="A135" s="15" t="s">
        <v>101</v>
      </c>
      <c r="B135" s="9" t="s">
        <v>410</v>
      </c>
      <c r="C135" s="273"/>
    </row>
    <row r="136" spans="1:3" ht="12" customHeight="1">
      <c r="A136" s="15" t="s">
        <v>311</v>
      </c>
      <c r="B136" s="9" t="s">
        <v>401</v>
      </c>
      <c r="C136" s="273"/>
    </row>
    <row r="137" spans="1:3" ht="12" customHeight="1" thickBot="1">
      <c r="A137" s="13" t="s">
        <v>312</v>
      </c>
      <c r="B137" s="7" t="s">
        <v>402</v>
      </c>
      <c r="C137" s="273"/>
    </row>
    <row r="138" spans="1:3" ht="12" customHeight="1" thickBot="1">
      <c r="A138" s="20" t="s">
        <v>22</v>
      </c>
      <c r="B138" s="154" t="s">
        <v>403</v>
      </c>
      <c r="C138" s="315">
        <f>+C139+C140+C141+C142</f>
        <v>0</v>
      </c>
    </row>
    <row r="139" spans="1:3" ht="12" customHeight="1">
      <c r="A139" s="15" t="s">
        <v>187</v>
      </c>
      <c r="B139" s="9" t="s">
        <v>404</v>
      </c>
      <c r="C139" s="273"/>
    </row>
    <row r="140" spans="1:3" ht="12" customHeight="1">
      <c r="A140" s="15" t="s">
        <v>188</v>
      </c>
      <c r="B140" s="9" t="s">
        <v>405</v>
      </c>
      <c r="C140" s="273"/>
    </row>
    <row r="141" spans="1:3" ht="12" customHeight="1">
      <c r="A141" s="15" t="s">
        <v>225</v>
      </c>
      <c r="B141" s="9" t="s">
        <v>406</v>
      </c>
      <c r="C141" s="273"/>
    </row>
    <row r="142" spans="1:3" ht="12" customHeight="1" thickBot="1">
      <c r="A142" s="15" t="s">
        <v>314</v>
      </c>
      <c r="B142" s="9" t="s">
        <v>407</v>
      </c>
      <c r="C142" s="273"/>
    </row>
    <row r="143" spans="1:9" ht="15" customHeight="1" thickBot="1">
      <c r="A143" s="20" t="s">
        <v>23</v>
      </c>
      <c r="B143" s="154" t="s">
        <v>408</v>
      </c>
      <c r="C143" s="439">
        <f>+C124+C128+C133+C138</f>
        <v>0</v>
      </c>
      <c r="F143" s="440"/>
      <c r="G143" s="441"/>
      <c r="H143" s="441"/>
      <c r="I143" s="441"/>
    </row>
    <row r="144" spans="1:3" s="426" customFormat="1" ht="12.75" customHeight="1" thickBot="1">
      <c r="A144" s="304" t="s">
        <v>24</v>
      </c>
      <c r="B144" s="389" t="s">
        <v>409</v>
      </c>
      <c r="C144" s="439">
        <f>+C123+C143</f>
        <v>0</v>
      </c>
    </row>
    <row r="145" ht="7.5" customHeight="1"/>
    <row r="146" spans="1:3" ht="15.75">
      <c r="A146" s="562" t="s">
        <v>411</v>
      </c>
      <c r="B146" s="562"/>
      <c r="C146" s="562"/>
    </row>
    <row r="147" spans="1:3" ht="15" customHeight="1" thickBot="1">
      <c r="A147" s="559" t="s">
        <v>160</v>
      </c>
      <c r="B147" s="559"/>
      <c r="C147" s="316" t="s">
        <v>224</v>
      </c>
    </row>
    <row r="148" spans="1:4" ht="13.5" customHeight="1" thickBot="1">
      <c r="A148" s="20">
        <v>1</v>
      </c>
      <c r="B148" s="30" t="s">
        <v>412</v>
      </c>
      <c r="C148" s="306">
        <f>+C60-C123</f>
        <v>0</v>
      </c>
      <c r="D148" s="442"/>
    </row>
    <row r="149" spans="1:3" ht="27.75" customHeight="1" thickBot="1">
      <c r="A149" s="20" t="s">
        <v>16</v>
      </c>
      <c r="B149" s="30" t="s">
        <v>413</v>
      </c>
      <c r="C149" s="306">
        <f>+C83-C143</f>
        <v>0</v>
      </c>
    </row>
  </sheetData>
  <sheetProtection sheet="1" objects="1" scenarios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Mogysorósbánya Község Önkormányzat
2014. ÉVI KÖLTSÉGVETÉS
ÖNKÉNT VÁLLALT FELADATAINAK MÉRLEGE
NEMLEGES&amp;R&amp;"Times New Roman CE,Félkövér dőlt"&amp;11 1.3. melléklet az 1/2014. (I.28.)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B1">
      <selection activeCell="B18" sqref="B18"/>
    </sheetView>
  </sheetViews>
  <sheetFormatPr defaultColWidth="9.00390625" defaultRowHeight="12.75"/>
  <cols>
    <col min="1" max="1" width="9.50390625" style="390" customWidth="1"/>
    <col min="2" max="2" width="91.625" style="390" customWidth="1"/>
    <col min="3" max="3" width="21.625" style="391" customWidth="1"/>
    <col min="4" max="4" width="9.00390625" style="424" customWidth="1"/>
    <col min="5" max="16384" width="9.375" style="424" customWidth="1"/>
  </cols>
  <sheetData>
    <row r="1" spans="1:3" ht="15.75" customHeight="1">
      <c r="A1" s="560" t="s">
        <v>12</v>
      </c>
      <c r="B1" s="560"/>
      <c r="C1" s="560"/>
    </row>
    <row r="2" spans="1:3" ht="15.75" customHeight="1" thickBot="1">
      <c r="A2" s="559" t="s">
        <v>158</v>
      </c>
      <c r="B2" s="559"/>
      <c r="C2" s="316" t="s">
        <v>224</v>
      </c>
    </row>
    <row r="3" spans="1:3" ht="37.5" customHeight="1" thickBot="1">
      <c r="A3" s="23" t="s">
        <v>71</v>
      </c>
      <c r="B3" s="24" t="s">
        <v>14</v>
      </c>
      <c r="C3" s="45" t="s">
        <v>253</v>
      </c>
    </row>
    <row r="4" spans="1:3" s="425" customFormat="1" ht="12" customHeight="1" thickBot="1">
      <c r="A4" s="419">
        <v>1</v>
      </c>
      <c r="B4" s="420">
        <v>2</v>
      </c>
      <c r="C4" s="421">
        <v>3</v>
      </c>
    </row>
    <row r="5" spans="1:3" s="426" customFormat="1" ht="12" customHeight="1" thickBot="1">
      <c r="A5" s="20" t="s">
        <v>15</v>
      </c>
      <c r="B5" s="21" t="s">
        <v>254</v>
      </c>
      <c r="C5" s="306">
        <f>+C6+C7+C8+C9+C10+C11</f>
        <v>0</v>
      </c>
    </row>
    <row r="6" spans="1:3" s="426" customFormat="1" ht="12" customHeight="1">
      <c r="A6" s="15" t="s">
        <v>102</v>
      </c>
      <c r="B6" s="427" t="s">
        <v>255</v>
      </c>
      <c r="C6" s="309"/>
    </row>
    <row r="7" spans="1:3" s="426" customFormat="1" ht="12" customHeight="1">
      <c r="A7" s="14" t="s">
        <v>103</v>
      </c>
      <c r="B7" s="428" t="s">
        <v>256</v>
      </c>
      <c r="C7" s="308"/>
    </row>
    <row r="8" spans="1:3" s="426" customFormat="1" ht="12" customHeight="1">
      <c r="A8" s="14" t="s">
        <v>104</v>
      </c>
      <c r="B8" s="428" t="s">
        <v>257</v>
      </c>
      <c r="C8" s="308"/>
    </row>
    <row r="9" spans="1:3" s="426" customFormat="1" ht="12" customHeight="1">
      <c r="A9" s="14" t="s">
        <v>105</v>
      </c>
      <c r="B9" s="428" t="s">
        <v>258</v>
      </c>
      <c r="C9" s="308"/>
    </row>
    <row r="10" spans="1:3" s="426" customFormat="1" ht="12" customHeight="1">
      <c r="A10" s="14" t="s">
        <v>154</v>
      </c>
      <c r="B10" s="428" t="s">
        <v>259</v>
      </c>
      <c r="C10" s="308"/>
    </row>
    <row r="11" spans="1:3" s="426" customFormat="1" ht="12" customHeight="1" thickBot="1">
      <c r="A11" s="16" t="s">
        <v>106</v>
      </c>
      <c r="B11" s="429" t="s">
        <v>260</v>
      </c>
      <c r="C11" s="308"/>
    </row>
    <row r="12" spans="1:3" s="426" customFormat="1" ht="12" customHeight="1" thickBot="1">
      <c r="A12" s="20" t="s">
        <v>16</v>
      </c>
      <c r="B12" s="301" t="s">
        <v>261</v>
      </c>
      <c r="C12" s="306">
        <f>+C13+C14+C15+C16+C17</f>
        <v>0</v>
      </c>
    </row>
    <row r="13" spans="1:3" s="426" customFormat="1" ht="12" customHeight="1">
      <c r="A13" s="15" t="s">
        <v>108</v>
      </c>
      <c r="B13" s="427" t="s">
        <v>262</v>
      </c>
      <c r="C13" s="309"/>
    </row>
    <row r="14" spans="1:3" s="426" customFormat="1" ht="12" customHeight="1">
      <c r="A14" s="14" t="s">
        <v>109</v>
      </c>
      <c r="B14" s="428" t="s">
        <v>263</v>
      </c>
      <c r="C14" s="308"/>
    </row>
    <row r="15" spans="1:3" s="426" customFormat="1" ht="12" customHeight="1">
      <c r="A15" s="14" t="s">
        <v>110</v>
      </c>
      <c r="B15" s="428" t="s">
        <v>474</v>
      </c>
      <c r="C15" s="308"/>
    </row>
    <row r="16" spans="1:3" s="426" customFormat="1" ht="12" customHeight="1">
      <c r="A16" s="14" t="s">
        <v>111</v>
      </c>
      <c r="B16" s="428" t="s">
        <v>475</v>
      </c>
      <c r="C16" s="308"/>
    </row>
    <row r="17" spans="1:3" s="426" customFormat="1" ht="12" customHeight="1">
      <c r="A17" s="14" t="s">
        <v>112</v>
      </c>
      <c r="B17" s="428" t="s">
        <v>264</v>
      </c>
      <c r="C17" s="308"/>
    </row>
    <row r="18" spans="1:3" s="426" customFormat="1" ht="12" customHeight="1" thickBot="1">
      <c r="A18" s="16" t="s">
        <v>121</v>
      </c>
      <c r="B18" s="429" t="s">
        <v>265</v>
      </c>
      <c r="C18" s="310"/>
    </row>
    <row r="19" spans="1:3" s="426" customFormat="1" ht="12" customHeight="1" thickBot="1">
      <c r="A19" s="20" t="s">
        <v>17</v>
      </c>
      <c r="B19" s="21" t="s">
        <v>266</v>
      </c>
      <c r="C19" s="306">
        <f>+C20+C21+C22+C23+C24</f>
        <v>0</v>
      </c>
    </row>
    <row r="20" spans="1:3" s="426" customFormat="1" ht="12" customHeight="1">
      <c r="A20" s="15" t="s">
        <v>91</v>
      </c>
      <c r="B20" s="427" t="s">
        <v>267</v>
      </c>
      <c r="C20" s="309"/>
    </row>
    <row r="21" spans="1:3" s="426" customFormat="1" ht="12" customHeight="1">
      <c r="A21" s="14" t="s">
        <v>92</v>
      </c>
      <c r="B21" s="428" t="s">
        <v>268</v>
      </c>
      <c r="C21" s="308"/>
    </row>
    <row r="22" spans="1:3" s="426" customFormat="1" ht="12" customHeight="1">
      <c r="A22" s="14" t="s">
        <v>93</v>
      </c>
      <c r="B22" s="428" t="s">
        <v>476</v>
      </c>
      <c r="C22" s="308"/>
    </row>
    <row r="23" spans="1:3" s="426" customFormat="1" ht="12" customHeight="1">
      <c r="A23" s="14" t="s">
        <v>94</v>
      </c>
      <c r="B23" s="428" t="s">
        <v>477</v>
      </c>
      <c r="C23" s="308"/>
    </row>
    <row r="24" spans="1:3" s="426" customFormat="1" ht="12" customHeight="1">
      <c r="A24" s="14" t="s">
        <v>177</v>
      </c>
      <c r="B24" s="428" t="s">
        <v>269</v>
      </c>
      <c r="C24" s="308"/>
    </row>
    <row r="25" spans="1:3" s="426" customFormat="1" ht="12" customHeight="1" thickBot="1">
      <c r="A25" s="16" t="s">
        <v>178</v>
      </c>
      <c r="B25" s="429" t="s">
        <v>270</v>
      </c>
      <c r="C25" s="310"/>
    </row>
    <row r="26" spans="1:3" s="426" customFormat="1" ht="12" customHeight="1" thickBot="1">
      <c r="A26" s="20" t="s">
        <v>179</v>
      </c>
      <c r="B26" s="21" t="s">
        <v>271</v>
      </c>
      <c r="C26" s="312">
        <f>+C27+C30+C31+C32</f>
        <v>0</v>
      </c>
    </row>
    <row r="27" spans="1:3" s="426" customFormat="1" ht="12" customHeight="1">
      <c r="A27" s="15" t="s">
        <v>272</v>
      </c>
      <c r="B27" s="427" t="s">
        <v>278</v>
      </c>
      <c r="C27" s="422">
        <f>+C28+C29</f>
        <v>0</v>
      </c>
    </row>
    <row r="28" spans="1:3" s="426" customFormat="1" ht="12" customHeight="1">
      <c r="A28" s="14" t="s">
        <v>273</v>
      </c>
      <c r="B28" s="428" t="s">
        <v>279</v>
      </c>
      <c r="C28" s="308"/>
    </row>
    <row r="29" spans="1:3" s="426" customFormat="1" ht="12" customHeight="1">
      <c r="A29" s="14" t="s">
        <v>274</v>
      </c>
      <c r="B29" s="428" t="s">
        <v>280</v>
      </c>
      <c r="C29" s="308"/>
    </row>
    <row r="30" spans="1:3" s="426" customFormat="1" ht="12" customHeight="1">
      <c r="A30" s="14" t="s">
        <v>275</v>
      </c>
      <c r="B30" s="428" t="s">
        <v>281</v>
      </c>
      <c r="C30" s="308"/>
    </row>
    <row r="31" spans="1:3" s="426" customFormat="1" ht="12" customHeight="1">
      <c r="A31" s="14" t="s">
        <v>276</v>
      </c>
      <c r="B31" s="428" t="s">
        <v>282</v>
      </c>
      <c r="C31" s="308"/>
    </row>
    <row r="32" spans="1:3" s="426" customFormat="1" ht="12" customHeight="1" thickBot="1">
      <c r="A32" s="16" t="s">
        <v>277</v>
      </c>
      <c r="B32" s="429" t="s">
        <v>283</v>
      </c>
      <c r="C32" s="310"/>
    </row>
    <row r="33" spans="1:3" s="426" customFormat="1" ht="12" customHeight="1" thickBot="1">
      <c r="A33" s="20" t="s">
        <v>19</v>
      </c>
      <c r="B33" s="21" t="s">
        <v>284</v>
      </c>
      <c r="C33" s="306">
        <f>SUM(C34:C43)</f>
        <v>0</v>
      </c>
    </row>
    <row r="34" spans="1:3" s="426" customFormat="1" ht="12" customHeight="1">
      <c r="A34" s="15" t="s">
        <v>95</v>
      </c>
      <c r="B34" s="427" t="s">
        <v>287</v>
      </c>
      <c r="C34" s="309"/>
    </row>
    <row r="35" spans="1:3" s="426" customFormat="1" ht="12" customHeight="1">
      <c r="A35" s="14" t="s">
        <v>96</v>
      </c>
      <c r="B35" s="428" t="s">
        <v>288</v>
      </c>
      <c r="C35" s="308"/>
    </row>
    <row r="36" spans="1:3" s="426" customFormat="1" ht="12" customHeight="1">
      <c r="A36" s="14" t="s">
        <v>97</v>
      </c>
      <c r="B36" s="428" t="s">
        <v>289</v>
      </c>
      <c r="C36" s="308"/>
    </row>
    <row r="37" spans="1:3" s="426" customFormat="1" ht="12" customHeight="1">
      <c r="A37" s="14" t="s">
        <v>181</v>
      </c>
      <c r="B37" s="428" t="s">
        <v>290</v>
      </c>
      <c r="C37" s="308"/>
    </row>
    <row r="38" spans="1:3" s="426" customFormat="1" ht="12" customHeight="1">
      <c r="A38" s="14" t="s">
        <v>182</v>
      </c>
      <c r="B38" s="428" t="s">
        <v>291</v>
      </c>
      <c r="C38" s="308"/>
    </row>
    <row r="39" spans="1:3" s="426" customFormat="1" ht="12" customHeight="1">
      <c r="A39" s="14" t="s">
        <v>183</v>
      </c>
      <c r="B39" s="428" t="s">
        <v>292</v>
      </c>
      <c r="C39" s="308"/>
    </row>
    <row r="40" spans="1:3" s="426" customFormat="1" ht="12" customHeight="1">
      <c r="A40" s="14" t="s">
        <v>184</v>
      </c>
      <c r="B40" s="428" t="s">
        <v>293</v>
      </c>
      <c r="C40" s="308"/>
    </row>
    <row r="41" spans="1:3" s="426" customFormat="1" ht="12" customHeight="1">
      <c r="A41" s="14" t="s">
        <v>185</v>
      </c>
      <c r="B41" s="428" t="s">
        <v>294</v>
      </c>
      <c r="C41" s="308"/>
    </row>
    <row r="42" spans="1:3" s="426" customFormat="1" ht="12" customHeight="1">
      <c r="A42" s="14" t="s">
        <v>285</v>
      </c>
      <c r="B42" s="428" t="s">
        <v>295</v>
      </c>
      <c r="C42" s="311"/>
    </row>
    <row r="43" spans="1:3" s="426" customFormat="1" ht="12" customHeight="1" thickBot="1">
      <c r="A43" s="16" t="s">
        <v>286</v>
      </c>
      <c r="B43" s="429" t="s">
        <v>296</v>
      </c>
      <c r="C43" s="413"/>
    </row>
    <row r="44" spans="1:3" s="426" customFormat="1" ht="12" customHeight="1" thickBot="1">
      <c r="A44" s="20" t="s">
        <v>20</v>
      </c>
      <c r="B44" s="21" t="s">
        <v>297</v>
      </c>
      <c r="C44" s="306">
        <f>SUM(C45:C49)</f>
        <v>0</v>
      </c>
    </row>
    <row r="45" spans="1:3" s="426" customFormat="1" ht="12" customHeight="1">
      <c r="A45" s="15" t="s">
        <v>98</v>
      </c>
      <c r="B45" s="427" t="s">
        <v>301</v>
      </c>
      <c r="C45" s="464"/>
    </row>
    <row r="46" spans="1:3" s="426" customFormat="1" ht="12" customHeight="1">
      <c r="A46" s="14" t="s">
        <v>99</v>
      </c>
      <c r="B46" s="428" t="s">
        <v>302</v>
      </c>
      <c r="C46" s="311"/>
    </row>
    <row r="47" spans="1:3" s="426" customFormat="1" ht="12" customHeight="1">
      <c r="A47" s="14" t="s">
        <v>298</v>
      </c>
      <c r="B47" s="428" t="s">
        <v>303</v>
      </c>
      <c r="C47" s="311"/>
    </row>
    <row r="48" spans="1:3" s="426" customFormat="1" ht="12" customHeight="1">
      <c r="A48" s="14" t="s">
        <v>299</v>
      </c>
      <c r="B48" s="428" t="s">
        <v>304</v>
      </c>
      <c r="C48" s="311"/>
    </row>
    <row r="49" spans="1:3" s="426" customFormat="1" ht="12" customHeight="1" thickBot="1">
      <c r="A49" s="16" t="s">
        <v>300</v>
      </c>
      <c r="B49" s="429" t="s">
        <v>305</v>
      </c>
      <c r="C49" s="413"/>
    </row>
    <row r="50" spans="1:3" s="426" customFormat="1" ht="12" customHeight="1" thickBot="1">
      <c r="A50" s="20" t="s">
        <v>186</v>
      </c>
      <c r="B50" s="21" t="s">
        <v>306</v>
      </c>
      <c r="C50" s="306">
        <f>SUM(C51:C53)</f>
        <v>0</v>
      </c>
    </row>
    <row r="51" spans="1:3" s="426" customFormat="1" ht="12" customHeight="1">
      <c r="A51" s="15" t="s">
        <v>100</v>
      </c>
      <c r="B51" s="427" t="s">
        <v>307</v>
      </c>
      <c r="C51" s="309"/>
    </row>
    <row r="52" spans="1:3" s="426" customFormat="1" ht="12" customHeight="1">
      <c r="A52" s="14" t="s">
        <v>101</v>
      </c>
      <c r="B52" s="428" t="s">
        <v>478</v>
      </c>
      <c r="C52" s="308"/>
    </row>
    <row r="53" spans="1:3" s="426" customFormat="1" ht="12" customHeight="1">
      <c r="A53" s="14" t="s">
        <v>311</v>
      </c>
      <c r="B53" s="428" t="s">
        <v>309</v>
      </c>
      <c r="C53" s="308"/>
    </row>
    <row r="54" spans="1:3" s="426" customFormat="1" ht="12" customHeight="1" thickBot="1">
      <c r="A54" s="16" t="s">
        <v>312</v>
      </c>
      <c r="B54" s="429" t="s">
        <v>310</v>
      </c>
      <c r="C54" s="310"/>
    </row>
    <row r="55" spans="1:3" s="426" customFormat="1" ht="12" customHeight="1" thickBot="1">
      <c r="A55" s="20" t="s">
        <v>22</v>
      </c>
      <c r="B55" s="301" t="s">
        <v>313</v>
      </c>
      <c r="C55" s="306">
        <f>SUM(C56:C58)</f>
        <v>0</v>
      </c>
    </row>
    <row r="56" spans="1:3" s="426" customFormat="1" ht="12" customHeight="1">
      <c r="A56" s="15" t="s">
        <v>187</v>
      </c>
      <c r="B56" s="427" t="s">
        <v>315</v>
      </c>
      <c r="C56" s="311"/>
    </row>
    <row r="57" spans="1:3" s="426" customFormat="1" ht="12" customHeight="1">
      <c r="A57" s="14" t="s">
        <v>188</v>
      </c>
      <c r="B57" s="428" t="s">
        <v>479</v>
      </c>
      <c r="C57" s="311"/>
    </row>
    <row r="58" spans="1:3" s="426" customFormat="1" ht="12" customHeight="1">
      <c r="A58" s="14" t="s">
        <v>225</v>
      </c>
      <c r="B58" s="428" t="s">
        <v>316</v>
      </c>
      <c r="C58" s="311"/>
    </row>
    <row r="59" spans="1:3" s="426" customFormat="1" ht="12" customHeight="1" thickBot="1">
      <c r="A59" s="16" t="s">
        <v>314</v>
      </c>
      <c r="B59" s="429" t="s">
        <v>317</v>
      </c>
      <c r="C59" s="311"/>
    </row>
    <row r="60" spans="1:3" s="426" customFormat="1" ht="12" customHeight="1" thickBot="1">
      <c r="A60" s="20" t="s">
        <v>23</v>
      </c>
      <c r="B60" s="21" t="s">
        <v>318</v>
      </c>
      <c r="C60" s="312">
        <f>+C5+C12+C19+C26+C33+C44+C50+C55</f>
        <v>0</v>
      </c>
    </row>
    <row r="61" spans="1:3" s="426" customFormat="1" ht="12" customHeight="1" thickBot="1">
      <c r="A61" s="430" t="s">
        <v>319</v>
      </c>
      <c r="B61" s="301" t="s">
        <v>320</v>
      </c>
      <c r="C61" s="306">
        <f>SUM(C62:C64)</f>
        <v>0</v>
      </c>
    </row>
    <row r="62" spans="1:3" s="426" customFormat="1" ht="12" customHeight="1">
      <c r="A62" s="15" t="s">
        <v>353</v>
      </c>
      <c r="B62" s="427" t="s">
        <v>321</v>
      </c>
      <c r="C62" s="311"/>
    </row>
    <row r="63" spans="1:3" s="426" customFormat="1" ht="12" customHeight="1">
      <c r="A63" s="14" t="s">
        <v>362</v>
      </c>
      <c r="B63" s="428" t="s">
        <v>322</v>
      </c>
      <c r="C63" s="311"/>
    </row>
    <row r="64" spans="1:3" s="426" customFormat="1" ht="12" customHeight="1" thickBot="1">
      <c r="A64" s="16" t="s">
        <v>363</v>
      </c>
      <c r="B64" s="431" t="s">
        <v>323</v>
      </c>
      <c r="C64" s="311"/>
    </row>
    <row r="65" spans="1:3" s="426" customFormat="1" ht="12" customHeight="1" thickBot="1">
      <c r="A65" s="430" t="s">
        <v>324</v>
      </c>
      <c r="B65" s="301" t="s">
        <v>325</v>
      </c>
      <c r="C65" s="306">
        <f>SUM(C66:C69)</f>
        <v>0</v>
      </c>
    </row>
    <row r="66" spans="1:3" s="426" customFormat="1" ht="12" customHeight="1">
      <c r="A66" s="15" t="s">
        <v>155</v>
      </c>
      <c r="B66" s="427" t="s">
        <v>326</v>
      </c>
      <c r="C66" s="311"/>
    </row>
    <row r="67" spans="1:3" s="426" customFormat="1" ht="12" customHeight="1">
      <c r="A67" s="14" t="s">
        <v>156</v>
      </c>
      <c r="B67" s="428" t="s">
        <v>327</v>
      </c>
      <c r="C67" s="311"/>
    </row>
    <row r="68" spans="1:3" s="426" customFormat="1" ht="12" customHeight="1">
      <c r="A68" s="14" t="s">
        <v>354</v>
      </c>
      <c r="B68" s="428" t="s">
        <v>328</v>
      </c>
      <c r="C68" s="311"/>
    </row>
    <row r="69" spans="1:3" s="426" customFormat="1" ht="12" customHeight="1" thickBot="1">
      <c r="A69" s="16" t="s">
        <v>355</v>
      </c>
      <c r="B69" s="429" t="s">
        <v>329</v>
      </c>
      <c r="C69" s="311"/>
    </row>
    <row r="70" spans="1:3" s="426" customFormat="1" ht="12" customHeight="1" thickBot="1">
      <c r="A70" s="430" t="s">
        <v>330</v>
      </c>
      <c r="B70" s="301" t="s">
        <v>331</v>
      </c>
      <c r="C70" s="306">
        <f>SUM(C71:C72)</f>
        <v>0</v>
      </c>
    </row>
    <row r="71" spans="1:3" s="426" customFormat="1" ht="12" customHeight="1">
      <c r="A71" s="15" t="s">
        <v>356</v>
      </c>
      <c r="B71" s="427" t="s">
        <v>332</v>
      </c>
      <c r="C71" s="311"/>
    </row>
    <row r="72" spans="1:3" s="426" customFormat="1" ht="12" customHeight="1" thickBot="1">
      <c r="A72" s="16" t="s">
        <v>357</v>
      </c>
      <c r="B72" s="429" t="s">
        <v>333</v>
      </c>
      <c r="C72" s="311"/>
    </row>
    <row r="73" spans="1:3" s="426" customFormat="1" ht="12" customHeight="1" thickBot="1">
      <c r="A73" s="430" t="s">
        <v>334</v>
      </c>
      <c r="B73" s="301" t="s">
        <v>335</v>
      </c>
      <c r="C73" s="306">
        <f>SUM(C74:C76)</f>
        <v>0</v>
      </c>
    </row>
    <row r="74" spans="1:3" s="426" customFormat="1" ht="12" customHeight="1">
      <c r="A74" s="15" t="s">
        <v>358</v>
      </c>
      <c r="B74" s="427" t="s">
        <v>336</v>
      </c>
      <c r="C74" s="311"/>
    </row>
    <row r="75" spans="1:3" s="426" customFormat="1" ht="12" customHeight="1">
      <c r="A75" s="14" t="s">
        <v>359</v>
      </c>
      <c r="B75" s="428" t="s">
        <v>337</v>
      </c>
      <c r="C75" s="311"/>
    </row>
    <row r="76" spans="1:3" s="426" customFormat="1" ht="12" customHeight="1" thickBot="1">
      <c r="A76" s="16" t="s">
        <v>360</v>
      </c>
      <c r="B76" s="429" t="s">
        <v>338</v>
      </c>
      <c r="C76" s="311"/>
    </row>
    <row r="77" spans="1:3" s="426" customFormat="1" ht="12" customHeight="1" thickBot="1">
      <c r="A77" s="430" t="s">
        <v>339</v>
      </c>
      <c r="B77" s="301" t="s">
        <v>361</v>
      </c>
      <c r="C77" s="306">
        <f>SUM(C78:C81)</f>
        <v>0</v>
      </c>
    </row>
    <row r="78" spans="1:3" s="426" customFormat="1" ht="12" customHeight="1">
      <c r="A78" s="432" t="s">
        <v>340</v>
      </c>
      <c r="B78" s="427" t="s">
        <v>341</v>
      </c>
      <c r="C78" s="311"/>
    </row>
    <row r="79" spans="1:3" s="426" customFormat="1" ht="12" customHeight="1">
      <c r="A79" s="433" t="s">
        <v>342</v>
      </c>
      <c r="B79" s="428" t="s">
        <v>343</v>
      </c>
      <c r="C79" s="311"/>
    </row>
    <row r="80" spans="1:3" s="426" customFormat="1" ht="12" customHeight="1">
      <c r="A80" s="433" t="s">
        <v>344</v>
      </c>
      <c r="B80" s="428" t="s">
        <v>345</v>
      </c>
      <c r="C80" s="311"/>
    </row>
    <row r="81" spans="1:3" s="426" customFormat="1" ht="12" customHeight="1" thickBot="1">
      <c r="A81" s="434" t="s">
        <v>346</v>
      </c>
      <c r="B81" s="429" t="s">
        <v>347</v>
      </c>
      <c r="C81" s="311"/>
    </row>
    <row r="82" spans="1:3" s="426" customFormat="1" ht="13.5" customHeight="1" thickBot="1">
      <c r="A82" s="430" t="s">
        <v>348</v>
      </c>
      <c r="B82" s="301" t="s">
        <v>349</v>
      </c>
      <c r="C82" s="465"/>
    </row>
    <row r="83" spans="1:3" s="426" customFormat="1" ht="15.75" customHeight="1" thickBot="1">
      <c r="A83" s="430" t="s">
        <v>350</v>
      </c>
      <c r="B83" s="435" t="s">
        <v>351</v>
      </c>
      <c r="C83" s="312">
        <f>+C61+C65+C70+C73+C77+C82</f>
        <v>0</v>
      </c>
    </row>
    <row r="84" spans="1:3" s="426" customFormat="1" ht="16.5" customHeight="1" thickBot="1">
      <c r="A84" s="436" t="s">
        <v>364</v>
      </c>
      <c r="B84" s="437" t="s">
        <v>352</v>
      </c>
      <c r="C84" s="312">
        <f>+C60+C83</f>
        <v>0</v>
      </c>
    </row>
    <row r="85" spans="1:3" s="426" customFormat="1" ht="83.25" customHeight="1">
      <c r="A85" s="5"/>
      <c r="B85" s="6"/>
      <c r="C85" s="313"/>
    </row>
    <row r="86" spans="1:3" ht="16.5" customHeight="1">
      <c r="A86" s="560" t="s">
        <v>44</v>
      </c>
      <c r="B86" s="560"/>
      <c r="C86" s="560"/>
    </row>
    <row r="87" spans="1:3" s="438" customFormat="1" ht="16.5" customHeight="1" thickBot="1">
      <c r="A87" s="561" t="s">
        <v>159</v>
      </c>
      <c r="B87" s="561"/>
      <c r="C87" s="170" t="s">
        <v>224</v>
      </c>
    </row>
    <row r="88" spans="1:3" ht="37.5" customHeight="1" thickBot="1">
      <c r="A88" s="23" t="s">
        <v>71</v>
      </c>
      <c r="B88" s="24" t="s">
        <v>45</v>
      </c>
      <c r="C88" s="45" t="s">
        <v>253</v>
      </c>
    </row>
    <row r="89" spans="1:3" s="42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15</v>
      </c>
      <c r="B90" s="31" t="s">
        <v>367</v>
      </c>
      <c r="C90" s="305">
        <f>SUM(C91:C95)</f>
        <v>0</v>
      </c>
    </row>
    <row r="91" spans="1:3" ht="12" customHeight="1">
      <c r="A91" s="17" t="s">
        <v>102</v>
      </c>
      <c r="B91" s="10" t="s">
        <v>46</v>
      </c>
      <c r="C91" s="307"/>
    </row>
    <row r="92" spans="1:3" ht="12" customHeight="1">
      <c r="A92" s="14" t="s">
        <v>103</v>
      </c>
      <c r="B92" s="8" t="s">
        <v>189</v>
      </c>
      <c r="C92" s="308"/>
    </row>
    <row r="93" spans="1:3" ht="12" customHeight="1">
      <c r="A93" s="14" t="s">
        <v>104</v>
      </c>
      <c r="B93" s="8" t="s">
        <v>145</v>
      </c>
      <c r="C93" s="310"/>
    </row>
    <row r="94" spans="1:3" ht="12" customHeight="1">
      <c r="A94" s="14" t="s">
        <v>105</v>
      </c>
      <c r="B94" s="11" t="s">
        <v>190</v>
      </c>
      <c r="C94" s="310"/>
    </row>
    <row r="95" spans="1:3" ht="12" customHeight="1">
      <c r="A95" s="14" t="s">
        <v>116</v>
      </c>
      <c r="B95" s="19" t="s">
        <v>191</v>
      </c>
      <c r="C95" s="310"/>
    </row>
    <row r="96" spans="1:3" ht="12" customHeight="1">
      <c r="A96" s="14" t="s">
        <v>106</v>
      </c>
      <c r="B96" s="8" t="s">
        <v>368</v>
      </c>
      <c r="C96" s="310"/>
    </row>
    <row r="97" spans="1:3" ht="12" customHeight="1">
      <c r="A97" s="14" t="s">
        <v>107</v>
      </c>
      <c r="B97" s="172" t="s">
        <v>369</v>
      </c>
      <c r="C97" s="310"/>
    </row>
    <row r="98" spans="1:3" ht="12" customHeight="1">
      <c r="A98" s="14" t="s">
        <v>117</v>
      </c>
      <c r="B98" s="173" t="s">
        <v>370</v>
      </c>
      <c r="C98" s="310"/>
    </row>
    <row r="99" spans="1:3" ht="12" customHeight="1">
      <c r="A99" s="14" t="s">
        <v>118</v>
      </c>
      <c r="B99" s="173" t="s">
        <v>371</v>
      </c>
      <c r="C99" s="310"/>
    </row>
    <row r="100" spans="1:3" ht="12" customHeight="1">
      <c r="A100" s="14" t="s">
        <v>119</v>
      </c>
      <c r="B100" s="172" t="s">
        <v>372</v>
      </c>
      <c r="C100" s="310"/>
    </row>
    <row r="101" spans="1:3" ht="12" customHeight="1">
      <c r="A101" s="14" t="s">
        <v>120</v>
      </c>
      <c r="B101" s="172" t="s">
        <v>373</v>
      </c>
      <c r="C101" s="310"/>
    </row>
    <row r="102" spans="1:3" ht="12" customHeight="1">
      <c r="A102" s="14" t="s">
        <v>122</v>
      </c>
      <c r="B102" s="173" t="s">
        <v>374</v>
      </c>
      <c r="C102" s="310"/>
    </row>
    <row r="103" spans="1:3" ht="12" customHeight="1">
      <c r="A103" s="13" t="s">
        <v>192</v>
      </c>
      <c r="B103" s="174" t="s">
        <v>375</v>
      </c>
      <c r="C103" s="310"/>
    </row>
    <row r="104" spans="1:3" ht="12" customHeight="1">
      <c r="A104" s="14" t="s">
        <v>365</v>
      </c>
      <c r="B104" s="174" t="s">
        <v>376</v>
      </c>
      <c r="C104" s="310"/>
    </row>
    <row r="105" spans="1:3" ht="12" customHeight="1" thickBot="1">
      <c r="A105" s="18" t="s">
        <v>366</v>
      </c>
      <c r="B105" s="175" t="s">
        <v>377</v>
      </c>
      <c r="C105" s="314"/>
    </row>
    <row r="106" spans="1:3" ht="12" customHeight="1" thickBot="1">
      <c r="A106" s="20" t="s">
        <v>16</v>
      </c>
      <c r="B106" s="30" t="s">
        <v>378</v>
      </c>
      <c r="C106" s="306">
        <f>+C107+C109+C111</f>
        <v>0</v>
      </c>
    </row>
    <row r="107" spans="1:3" ht="12" customHeight="1">
      <c r="A107" s="15" t="s">
        <v>108</v>
      </c>
      <c r="B107" s="8" t="s">
        <v>223</v>
      </c>
      <c r="C107" s="309"/>
    </row>
    <row r="108" spans="1:3" ht="12" customHeight="1">
      <c r="A108" s="15" t="s">
        <v>109</v>
      </c>
      <c r="B108" s="12" t="s">
        <v>382</v>
      </c>
      <c r="C108" s="309"/>
    </row>
    <row r="109" spans="1:3" ht="12" customHeight="1">
      <c r="A109" s="15" t="s">
        <v>110</v>
      </c>
      <c r="B109" s="12" t="s">
        <v>193</v>
      </c>
      <c r="C109" s="308"/>
    </row>
    <row r="110" spans="1:3" ht="12" customHeight="1">
      <c r="A110" s="15" t="s">
        <v>111</v>
      </c>
      <c r="B110" s="12" t="s">
        <v>383</v>
      </c>
      <c r="C110" s="273"/>
    </row>
    <row r="111" spans="1:3" ht="12" customHeight="1">
      <c r="A111" s="15" t="s">
        <v>112</v>
      </c>
      <c r="B111" s="303" t="s">
        <v>226</v>
      </c>
      <c r="C111" s="273"/>
    </row>
    <row r="112" spans="1:3" ht="12" customHeight="1">
      <c r="A112" s="15" t="s">
        <v>121</v>
      </c>
      <c r="B112" s="302" t="s">
        <v>480</v>
      </c>
      <c r="C112" s="273"/>
    </row>
    <row r="113" spans="1:3" ht="12" customHeight="1">
      <c r="A113" s="15" t="s">
        <v>123</v>
      </c>
      <c r="B113" s="423" t="s">
        <v>388</v>
      </c>
      <c r="C113" s="273"/>
    </row>
    <row r="114" spans="1:3" ht="15.75">
      <c r="A114" s="15" t="s">
        <v>194</v>
      </c>
      <c r="B114" s="173" t="s">
        <v>371</v>
      </c>
      <c r="C114" s="273"/>
    </row>
    <row r="115" spans="1:3" ht="12" customHeight="1">
      <c r="A115" s="15" t="s">
        <v>195</v>
      </c>
      <c r="B115" s="173" t="s">
        <v>387</v>
      </c>
      <c r="C115" s="273"/>
    </row>
    <row r="116" spans="1:3" ht="12" customHeight="1">
      <c r="A116" s="15" t="s">
        <v>196</v>
      </c>
      <c r="B116" s="173" t="s">
        <v>386</v>
      </c>
      <c r="C116" s="273"/>
    </row>
    <row r="117" spans="1:3" ht="12" customHeight="1">
      <c r="A117" s="15" t="s">
        <v>379</v>
      </c>
      <c r="B117" s="173" t="s">
        <v>374</v>
      </c>
      <c r="C117" s="273"/>
    </row>
    <row r="118" spans="1:3" ht="12" customHeight="1">
      <c r="A118" s="15" t="s">
        <v>380</v>
      </c>
      <c r="B118" s="173" t="s">
        <v>385</v>
      </c>
      <c r="C118" s="273"/>
    </row>
    <row r="119" spans="1:3" ht="16.5" thickBot="1">
      <c r="A119" s="13" t="s">
        <v>381</v>
      </c>
      <c r="B119" s="173" t="s">
        <v>384</v>
      </c>
      <c r="C119" s="275"/>
    </row>
    <row r="120" spans="1:3" ht="12" customHeight="1" thickBot="1">
      <c r="A120" s="20" t="s">
        <v>17</v>
      </c>
      <c r="B120" s="154" t="s">
        <v>389</v>
      </c>
      <c r="C120" s="306">
        <f>+C121+C122</f>
        <v>0</v>
      </c>
    </row>
    <row r="121" spans="1:3" ht="12" customHeight="1">
      <c r="A121" s="15" t="s">
        <v>91</v>
      </c>
      <c r="B121" s="9" t="s">
        <v>58</v>
      </c>
      <c r="C121" s="309"/>
    </row>
    <row r="122" spans="1:3" ht="12" customHeight="1" thickBot="1">
      <c r="A122" s="16" t="s">
        <v>92</v>
      </c>
      <c r="B122" s="12" t="s">
        <v>59</v>
      </c>
      <c r="C122" s="310"/>
    </row>
    <row r="123" spans="1:3" ht="12" customHeight="1" thickBot="1">
      <c r="A123" s="20" t="s">
        <v>18</v>
      </c>
      <c r="B123" s="154" t="s">
        <v>390</v>
      </c>
      <c r="C123" s="306">
        <f>+C90+C106+C120</f>
        <v>0</v>
      </c>
    </row>
    <row r="124" spans="1:3" ht="12" customHeight="1" thickBot="1">
      <c r="A124" s="20" t="s">
        <v>19</v>
      </c>
      <c r="B124" s="154" t="s">
        <v>391</v>
      </c>
      <c r="C124" s="306">
        <f>+C125+C126+C127</f>
        <v>0</v>
      </c>
    </row>
    <row r="125" spans="1:3" ht="12" customHeight="1">
      <c r="A125" s="15" t="s">
        <v>95</v>
      </c>
      <c r="B125" s="9" t="s">
        <v>392</v>
      </c>
      <c r="C125" s="273"/>
    </row>
    <row r="126" spans="1:3" ht="12" customHeight="1">
      <c r="A126" s="15" t="s">
        <v>96</v>
      </c>
      <c r="B126" s="9" t="s">
        <v>393</v>
      </c>
      <c r="C126" s="273"/>
    </row>
    <row r="127" spans="1:3" ht="12" customHeight="1" thickBot="1">
      <c r="A127" s="13" t="s">
        <v>97</v>
      </c>
      <c r="B127" s="7" t="s">
        <v>394</v>
      </c>
      <c r="C127" s="273"/>
    </row>
    <row r="128" spans="1:3" ht="12" customHeight="1" thickBot="1">
      <c r="A128" s="20" t="s">
        <v>20</v>
      </c>
      <c r="B128" s="154" t="s">
        <v>458</v>
      </c>
      <c r="C128" s="306">
        <f>+C129+C130+C131+C132</f>
        <v>0</v>
      </c>
    </row>
    <row r="129" spans="1:3" ht="12" customHeight="1">
      <c r="A129" s="15" t="s">
        <v>98</v>
      </c>
      <c r="B129" s="9" t="s">
        <v>395</v>
      </c>
      <c r="C129" s="273"/>
    </row>
    <row r="130" spans="1:3" ht="12" customHeight="1">
      <c r="A130" s="15" t="s">
        <v>99</v>
      </c>
      <c r="B130" s="9" t="s">
        <v>396</v>
      </c>
      <c r="C130" s="273"/>
    </row>
    <row r="131" spans="1:3" ht="12" customHeight="1">
      <c r="A131" s="15" t="s">
        <v>298</v>
      </c>
      <c r="B131" s="9" t="s">
        <v>397</v>
      </c>
      <c r="C131" s="273"/>
    </row>
    <row r="132" spans="1:3" ht="12" customHeight="1" thickBot="1">
      <c r="A132" s="13" t="s">
        <v>299</v>
      </c>
      <c r="B132" s="7" t="s">
        <v>398</v>
      </c>
      <c r="C132" s="273"/>
    </row>
    <row r="133" spans="1:3" ht="12" customHeight="1" thickBot="1">
      <c r="A133" s="20" t="s">
        <v>21</v>
      </c>
      <c r="B133" s="154" t="s">
        <v>399</v>
      </c>
      <c r="C133" s="312">
        <f>+C134+C135+C136+C137</f>
        <v>0</v>
      </c>
    </row>
    <row r="134" spans="1:3" ht="12" customHeight="1">
      <c r="A134" s="15" t="s">
        <v>100</v>
      </c>
      <c r="B134" s="9" t="s">
        <v>400</v>
      </c>
      <c r="C134" s="273"/>
    </row>
    <row r="135" spans="1:3" ht="12" customHeight="1">
      <c r="A135" s="15" t="s">
        <v>101</v>
      </c>
      <c r="B135" s="9" t="s">
        <v>410</v>
      </c>
      <c r="C135" s="273"/>
    </row>
    <row r="136" spans="1:3" ht="12" customHeight="1">
      <c r="A136" s="15" t="s">
        <v>311</v>
      </c>
      <c r="B136" s="9" t="s">
        <v>401</v>
      </c>
      <c r="C136" s="273"/>
    </row>
    <row r="137" spans="1:3" ht="12" customHeight="1" thickBot="1">
      <c r="A137" s="13" t="s">
        <v>312</v>
      </c>
      <c r="B137" s="7" t="s">
        <v>402</v>
      </c>
      <c r="C137" s="273"/>
    </row>
    <row r="138" spans="1:3" ht="12" customHeight="1" thickBot="1">
      <c r="A138" s="20" t="s">
        <v>22</v>
      </c>
      <c r="B138" s="154" t="s">
        <v>403</v>
      </c>
      <c r="C138" s="315">
        <f>+C139+C140+C141+C142</f>
        <v>0</v>
      </c>
    </row>
    <row r="139" spans="1:3" ht="12" customHeight="1">
      <c r="A139" s="15" t="s">
        <v>187</v>
      </c>
      <c r="B139" s="9" t="s">
        <v>404</v>
      </c>
      <c r="C139" s="273"/>
    </row>
    <row r="140" spans="1:3" ht="12" customHeight="1">
      <c r="A140" s="15" t="s">
        <v>188</v>
      </c>
      <c r="B140" s="9" t="s">
        <v>405</v>
      </c>
      <c r="C140" s="273"/>
    </row>
    <row r="141" spans="1:3" ht="12" customHeight="1">
      <c r="A141" s="15" t="s">
        <v>225</v>
      </c>
      <c r="B141" s="9" t="s">
        <v>406</v>
      </c>
      <c r="C141" s="273"/>
    </row>
    <row r="142" spans="1:3" ht="12" customHeight="1" thickBot="1">
      <c r="A142" s="15" t="s">
        <v>314</v>
      </c>
      <c r="B142" s="9" t="s">
        <v>407</v>
      </c>
      <c r="C142" s="273"/>
    </row>
    <row r="143" spans="1:9" ht="15" customHeight="1" thickBot="1">
      <c r="A143" s="20" t="s">
        <v>23</v>
      </c>
      <c r="B143" s="154" t="s">
        <v>408</v>
      </c>
      <c r="C143" s="439">
        <f>+C124+C128+C133+C138</f>
        <v>0</v>
      </c>
      <c r="F143" s="440"/>
      <c r="G143" s="441"/>
      <c r="H143" s="441"/>
      <c r="I143" s="441"/>
    </row>
    <row r="144" spans="1:3" s="426" customFormat="1" ht="12.75" customHeight="1" thickBot="1">
      <c r="A144" s="304" t="s">
        <v>24</v>
      </c>
      <c r="B144" s="389" t="s">
        <v>409</v>
      </c>
      <c r="C144" s="439">
        <f>+C123+C143</f>
        <v>0</v>
      </c>
    </row>
    <row r="145" ht="7.5" customHeight="1"/>
    <row r="146" spans="1:3" ht="15.75">
      <c r="A146" s="562" t="s">
        <v>411</v>
      </c>
      <c r="B146" s="562"/>
      <c r="C146" s="562"/>
    </row>
    <row r="147" spans="1:3" ht="15" customHeight="1" thickBot="1">
      <c r="A147" s="559" t="s">
        <v>160</v>
      </c>
      <c r="B147" s="559"/>
      <c r="C147" s="316" t="s">
        <v>224</v>
      </c>
    </row>
    <row r="148" spans="1:4" ht="13.5" customHeight="1" thickBot="1">
      <c r="A148" s="20">
        <v>1</v>
      </c>
      <c r="B148" s="30" t="s">
        <v>412</v>
      </c>
      <c r="C148" s="306">
        <f>+C60-C123</f>
        <v>0</v>
      </c>
      <c r="D148" s="442"/>
    </row>
    <row r="149" spans="1:3" ht="27.75" customHeight="1" thickBot="1">
      <c r="A149" s="20" t="s">
        <v>16</v>
      </c>
      <c r="B149" s="30" t="s">
        <v>413</v>
      </c>
      <c r="C149" s="306">
        <f>+C83-C143</f>
        <v>0</v>
      </c>
    </row>
  </sheetData>
  <sheetProtection sheet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Mogyorósbánya Község Önkormányzat
2014. ÉVI KÖLTSÉGVETÉS
ÁLLAMI (ÁLLAMIGAZGATÁSI) FELADATOK MÉRLEGE
NEMLEGES&amp;R&amp;"Times New Roman CE,Félkövér dőlt"&amp;11 1.4. melléklet az 1/2014. (I.28.)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">
      <selection activeCell="D27" sqref="D27"/>
    </sheetView>
  </sheetViews>
  <sheetFormatPr defaultColWidth="9.00390625" defaultRowHeight="12.75"/>
  <cols>
    <col min="1" max="1" width="6.875" style="63" customWidth="1"/>
    <col min="2" max="2" width="55.125" style="218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9.75" customHeight="1">
      <c r="B1" s="328" t="s">
        <v>164</v>
      </c>
      <c r="C1" s="329"/>
      <c r="D1" s="329"/>
      <c r="E1" s="329"/>
      <c r="F1" s="565" t="s">
        <v>551</v>
      </c>
    </row>
    <row r="2" spans="5:6" ht="14.25" thickBot="1">
      <c r="E2" s="330" t="s">
        <v>62</v>
      </c>
      <c r="F2" s="565"/>
    </row>
    <row r="3" spans="1:6" ht="18" customHeight="1" thickBot="1">
      <c r="A3" s="563" t="s">
        <v>71</v>
      </c>
      <c r="B3" s="331" t="s">
        <v>55</v>
      </c>
      <c r="C3" s="332"/>
      <c r="D3" s="331" t="s">
        <v>57</v>
      </c>
      <c r="E3" s="333"/>
      <c r="F3" s="565"/>
    </row>
    <row r="4" spans="1:6" s="334" customFormat="1" ht="35.25" customHeight="1" thickBot="1">
      <c r="A4" s="564"/>
      <c r="B4" s="219" t="s">
        <v>63</v>
      </c>
      <c r="C4" s="220" t="s">
        <v>253</v>
      </c>
      <c r="D4" s="219" t="s">
        <v>63</v>
      </c>
      <c r="E4" s="59" t="s">
        <v>253</v>
      </c>
      <c r="F4" s="565"/>
    </row>
    <row r="5" spans="1:6" s="339" customFormat="1" ht="12" customHeight="1" thickBot="1">
      <c r="A5" s="335">
        <v>1</v>
      </c>
      <c r="B5" s="336">
        <v>2</v>
      </c>
      <c r="C5" s="337" t="s">
        <v>17</v>
      </c>
      <c r="D5" s="336" t="s">
        <v>18</v>
      </c>
      <c r="E5" s="338" t="s">
        <v>19</v>
      </c>
      <c r="F5" s="565"/>
    </row>
    <row r="6" spans="1:6" ht="12.75" customHeight="1">
      <c r="A6" s="340" t="s">
        <v>15</v>
      </c>
      <c r="B6" s="341" t="s">
        <v>414</v>
      </c>
      <c r="C6" s="317">
        <v>9582</v>
      </c>
      <c r="D6" s="341" t="s">
        <v>64</v>
      </c>
      <c r="E6" s="323">
        <v>8980</v>
      </c>
      <c r="F6" s="565"/>
    </row>
    <row r="7" spans="1:6" ht="12.75" customHeight="1">
      <c r="A7" s="342" t="s">
        <v>16</v>
      </c>
      <c r="B7" s="343" t="s">
        <v>415</v>
      </c>
      <c r="C7" s="318"/>
      <c r="D7" s="343" t="s">
        <v>189</v>
      </c>
      <c r="E7" s="324">
        <v>2439</v>
      </c>
      <c r="F7" s="565"/>
    </row>
    <row r="8" spans="1:6" ht="12.75" customHeight="1">
      <c r="A8" s="342" t="s">
        <v>17</v>
      </c>
      <c r="B8" s="343" t="s">
        <v>462</v>
      </c>
      <c r="C8" s="318"/>
      <c r="D8" s="343" t="s">
        <v>229</v>
      </c>
      <c r="E8" s="324">
        <v>19434</v>
      </c>
      <c r="F8" s="565"/>
    </row>
    <row r="9" spans="1:6" ht="12.75" customHeight="1">
      <c r="A9" s="342" t="s">
        <v>18</v>
      </c>
      <c r="B9" s="343" t="s">
        <v>180</v>
      </c>
      <c r="C9" s="318">
        <v>21870</v>
      </c>
      <c r="D9" s="343" t="s">
        <v>190</v>
      </c>
      <c r="E9" s="324">
        <v>1600</v>
      </c>
      <c r="F9" s="565"/>
    </row>
    <row r="10" spans="1:6" ht="12.75" customHeight="1">
      <c r="A10" s="342" t="s">
        <v>19</v>
      </c>
      <c r="B10" s="344" t="s">
        <v>416</v>
      </c>
      <c r="C10" s="318"/>
      <c r="D10" s="343" t="s">
        <v>191</v>
      </c>
      <c r="E10" s="324"/>
      <c r="F10" s="565"/>
    </row>
    <row r="11" spans="1:6" ht="12.75" customHeight="1">
      <c r="A11" s="342" t="s">
        <v>20</v>
      </c>
      <c r="B11" s="343" t="s">
        <v>417</v>
      </c>
      <c r="C11" s="319"/>
      <c r="D11" s="343" t="s">
        <v>47</v>
      </c>
      <c r="E11" s="324">
        <v>3859</v>
      </c>
      <c r="F11" s="565"/>
    </row>
    <row r="12" spans="1:6" ht="12.75" customHeight="1">
      <c r="A12" s="342" t="s">
        <v>21</v>
      </c>
      <c r="B12" s="343" t="s">
        <v>296</v>
      </c>
      <c r="C12" s="318">
        <v>4860</v>
      </c>
      <c r="D12" s="52"/>
      <c r="E12" s="324"/>
      <c r="F12" s="565"/>
    </row>
    <row r="13" spans="1:6" ht="12.75" customHeight="1">
      <c r="A13" s="342" t="s">
        <v>22</v>
      </c>
      <c r="B13" s="52"/>
      <c r="C13" s="318"/>
      <c r="D13" s="52"/>
      <c r="E13" s="324"/>
      <c r="F13" s="565"/>
    </row>
    <row r="14" spans="1:6" ht="12.75" customHeight="1">
      <c r="A14" s="342" t="s">
        <v>23</v>
      </c>
      <c r="B14" s="443"/>
      <c r="C14" s="319"/>
      <c r="D14" s="52"/>
      <c r="E14" s="324"/>
      <c r="F14" s="565"/>
    </row>
    <row r="15" spans="1:6" ht="12.75" customHeight="1">
      <c r="A15" s="342" t="s">
        <v>24</v>
      </c>
      <c r="B15" s="52"/>
      <c r="C15" s="318"/>
      <c r="D15" s="52"/>
      <c r="E15" s="324"/>
      <c r="F15" s="565"/>
    </row>
    <row r="16" spans="1:6" ht="12.75" customHeight="1">
      <c r="A16" s="342" t="s">
        <v>25</v>
      </c>
      <c r="B16" s="52"/>
      <c r="C16" s="318"/>
      <c r="D16" s="52"/>
      <c r="E16" s="324"/>
      <c r="F16" s="565"/>
    </row>
    <row r="17" spans="1:6" ht="12.75" customHeight="1" thickBot="1">
      <c r="A17" s="342" t="s">
        <v>26</v>
      </c>
      <c r="B17" s="65"/>
      <c r="C17" s="320"/>
      <c r="D17" s="52"/>
      <c r="E17" s="325"/>
      <c r="F17" s="565"/>
    </row>
    <row r="18" spans="1:6" ht="15.75" customHeight="1" thickBot="1">
      <c r="A18" s="345" t="s">
        <v>27</v>
      </c>
      <c r="B18" s="156" t="s">
        <v>463</v>
      </c>
      <c r="C18" s="321">
        <f>+C6+C7+C9+C10+C12+C13+C14+C15+C16+C17</f>
        <v>36312</v>
      </c>
      <c r="D18" s="156" t="s">
        <v>425</v>
      </c>
      <c r="E18" s="326">
        <f>SUM(E6:E17)</f>
        <v>36312</v>
      </c>
      <c r="F18" s="565"/>
    </row>
    <row r="19" spans="1:6" ht="12.75" customHeight="1">
      <c r="A19" s="346" t="s">
        <v>28</v>
      </c>
      <c r="B19" s="347" t="s">
        <v>420</v>
      </c>
      <c r="C19" s="497">
        <f>+C20+C21+C22+C23</f>
        <v>0</v>
      </c>
      <c r="D19" s="348" t="s">
        <v>197</v>
      </c>
      <c r="E19" s="327"/>
      <c r="F19" s="565"/>
    </row>
    <row r="20" spans="1:6" ht="12.75" customHeight="1">
      <c r="A20" s="349" t="s">
        <v>29</v>
      </c>
      <c r="B20" s="348" t="s">
        <v>221</v>
      </c>
      <c r="C20" s="98"/>
      <c r="D20" s="348" t="s">
        <v>424</v>
      </c>
      <c r="E20" s="99"/>
      <c r="F20" s="565"/>
    </row>
    <row r="21" spans="1:6" ht="12.75" customHeight="1">
      <c r="A21" s="349" t="s">
        <v>30</v>
      </c>
      <c r="B21" s="348" t="s">
        <v>222</v>
      </c>
      <c r="C21" s="98"/>
      <c r="D21" s="348" t="s">
        <v>162</v>
      </c>
      <c r="E21" s="99"/>
      <c r="F21" s="565"/>
    </row>
    <row r="22" spans="1:6" ht="12.75" customHeight="1">
      <c r="A22" s="349" t="s">
        <v>31</v>
      </c>
      <c r="B22" s="348" t="s">
        <v>227</v>
      </c>
      <c r="C22" s="98"/>
      <c r="D22" s="348" t="s">
        <v>163</v>
      </c>
      <c r="E22" s="99"/>
      <c r="F22" s="565"/>
    </row>
    <row r="23" spans="1:6" ht="12.75" customHeight="1">
      <c r="A23" s="349" t="s">
        <v>32</v>
      </c>
      <c r="B23" s="348" t="s">
        <v>228</v>
      </c>
      <c r="C23" s="98"/>
      <c r="D23" s="347" t="s">
        <v>230</v>
      </c>
      <c r="E23" s="99"/>
      <c r="F23" s="565"/>
    </row>
    <row r="24" spans="1:6" ht="12.75" customHeight="1">
      <c r="A24" s="349" t="s">
        <v>33</v>
      </c>
      <c r="B24" s="348" t="s">
        <v>421</v>
      </c>
      <c r="C24" s="350">
        <f>+C25+C26</f>
        <v>0</v>
      </c>
      <c r="D24" s="348" t="s">
        <v>198</v>
      </c>
      <c r="E24" s="99"/>
      <c r="F24" s="565"/>
    </row>
    <row r="25" spans="1:6" ht="12.75" customHeight="1">
      <c r="A25" s="346" t="s">
        <v>34</v>
      </c>
      <c r="B25" s="347" t="s">
        <v>418</v>
      </c>
      <c r="C25" s="322"/>
      <c r="D25" s="341" t="s">
        <v>199</v>
      </c>
      <c r="E25" s="327"/>
      <c r="F25" s="565"/>
    </row>
    <row r="26" spans="1:6" ht="12.75" customHeight="1" thickBot="1">
      <c r="A26" s="349" t="s">
        <v>35</v>
      </c>
      <c r="B26" s="348" t="s">
        <v>419</v>
      </c>
      <c r="C26" s="98"/>
      <c r="D26" s="52"/>
      <c r="E26" s="99"/>
      <c r="F26" s="565"/>
    </row>
    <row r="27" spans="1:6" ht="15.75" customHeight="1" thickBot="1">
      <c r="A27" s="345" t="s">
        <v>36</v>
      </c>
      <c r="B27" s="156" t="s">
        <v>422</v>
      </c>
      <c r="C27" s="321">
        <f>+C19+C24</f>
        <v>0</v>
      </c>
      <c r="D27" s="156" t="s">
        <v>426</v>
      </c>
      <c r="E27" s="326">
        <f>SUM(E19:E26)</f>
        <v>0</v>
      </c>
      <c r="F27" s="565"/>
    </row>
    <row r="28" spans="1:6" ht="13.5" thickBot="1">
      <c r="A28" s="345" t="s">
        <v>37</v>
      </c>
      <c r="B28" s="351" t="s">
        <v>423</v>
      </c>
      <c r="C28" s="352">
        <f>+C18+C27</f>
        <v>36312</v>
      </c>
      <c r="D28" s="351" t="s">
        <v>427</v>
      </c>
      <c r="E28" s="352">
        <f>+E18+E27</f>
        <v>36312</v>
      </c>
      <c r="F28" s="565"/>
    </row>
    <row r="29" spans="1:6" ht="13.5" thickBot="1">
      <c r="A29" s="345" t="s">
        <v>38</v>
      </c>
      <c r="B29" s="351" t="s">
        <v>175</v>
      </c>
      <c r="C29" s="352" t="str">
        <f>IF(C18-E18&lt;0,E18-C18,"-")</f>
        <v>-</v>
      </c>
      <c r="D29" s="351" t="s">
        <v>176</v>
      </c>
      <c r="E29" s="352" t="str">
        <f>IF(C18-E18&gt;0,C18-E18,"-")</f>
        <v>-</v>
      </c>
      <c r="F29" s="565"/>
    </row>
    <row r="30" spans="1:6" ht="13.5" thickBot="1">
      <c r="A30" s="345" t="s">
        <v>39</v>
      </c>
      <c r="B30" s="351" t="s">
        <v>231</v>
      </c>
      <c r="C30" s="352" t="str">
        <f>IF(C18+C19-E28&lt;0,E28-(C18+C19),"-")</f>
        <v>-</v>
      </c>
      <c r="D30" s="351" t="s">
        <v>232</v>
      </c>
      <c r="E30" s="352" t="str">
        <f>IF(C18+C19-E28&gt;0,C18+C19-E28,"-")</f>
        <v>-</v>
      </c>
      <c r="F30" s="565"/>
    </row>
    <row r="31" spans="2:4" ht="18.75">
      <c r="B31" s="566"/>
      <c r="C31" s="566"/>
      <c r="D31" s="566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63" customWidth="1"/>
    <col min="2" max="2" width="55.125" style="218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1.5">
      <c r="B1" s="328" t="s">
        <v>165</v>
      </c>
      <c r="C1" s="329"/>
      <c r="D1" s="329"/>
      <c r="E1" s="329"/>
      <c r="F1" s="565" t="s">
        <v>552</v>
      </c>
    </row>
    <row r="2" spans="5:6" ht="14.25" thickBot="1">
      <c r="E2" s="330" t="s">
        <v>62</v>
      </c>
      <c r="F2" s="565"/>
    </row>
    <row r="3" spans="1:6" ht="13.5" thickBot="1">
      <c r="A3" s="567" t="s">
        <v>71</v>
      </c>
      <c r="B3" s="331" t="s">
        <v>55</v>
      </c>
      <c r="C3" s="332"/>
      <c r="D3" s="331" t="s">
        <v>57</v>
      </c>
      <c r="E3" s="333"/>
      <c r="F3" s="565"/>
    </row>
    <row r="4" spans="1:6" s="334" customFormat="1" ht="24.75" thickBot="1">
      <c r="A4" s="568"/>
      <c r="B4" s="219" t="s">
        <v>63</v>
      </c>
      <c r="C4" s="220" t="s">
        <v>253</v>
      </c>
      <c r="D4" s="219" t="s">
        <v>63</v>
      </c>
      <c r="E4" s="220" t="s">
        <v>253</v>
      </c>
      <c r="F4" s="565"/>
    </row>
    <row r="5" spans="1:6" s="334" customFormat="1" ht="13.5" thickBot="1">
      <c r="A5" s="335">
        <v>1</v>
      </c>
      <c r="B5" s="336">
        <v>2</v>
      </c>
      <c r="C5" s="337">
        <v>3</v>
      </c>
      <c r="D5" s="336">
        <v>4</v>
      </c>
      <c r="E5" s="338">
        <v>5</v>
      </c>
      <c r="F5" s="565"/>
    </row>
    <row r="6" spans="1:6" ht="12.75" customHeight="1">
      <c r="A6" s="340" t="s">
        <v>15</v>
      </c>
      <c r="B6" s="341" t="s">
        <v>428</v>
      </c>
      <c r="C6" s="317">
        <v>9360</v>
      </c>
      <c r="D6" s="341" t="s">
        <v>223</v>
      </c>
      <c r="E6" s="323"/>
      <c r="F6" s="565"/>
    </row>
    <row r="7" spans="1:6" ht="12.75">
      <c r="A7" s="342" t="s">
        <v>16</v>
      </c>
      <c r="B7" s="343" t="s">
        <v>429</v>
      </c>
      <c r="C7" s="318"/>
      <c r="D7" s="343" t="s">
        <v>434</v>
      </c>
      <c r="E7" s="324"/>
      <c r="F7" s="565"/>
    </row>
    <row r="8" spans="1:6" ht="12.75" customHeight="1">
      <c r="A8" s="342" t="s">
        <v>17</v>
      </c>
      <c r="B8" s="343" t="s">
        <v>8</v>
      </c>
      <c r="C8" s="318"/>
      <c r="D8" s="343" t="s">
        <v>193</v>
      </c>
      <c r="E8" s="324">
        <v>66207</v>
      </c>
      <c r="F8" s="565"/>
    </row>
    <row r="9" spans="1:6" ht="12.75" customHeight="1">
      <c r="A9" s="342" t="s">
        <v>18</v>
      </c>
      <c r="B9" s="343" t="s">
        <v>430</v>
      </c>
      <c r="C9" s="318"/>
      <c r="D9" s="343" t="s">
        <v>435</v>
      </c>
      <c r="E9" s="324"/>
      <c r="F9" s="565"/>
    </row>
    <row r="10" spans="1:6" ht="12.75" customHeight="1">
      <c r="A10" s="342" t="s">
        <v>19</v>
      </c>
      <c r="B10" s="343" t="s">
        <v>431</v>
      </c>
      <c r="C10" s="318"/>
      <c r="D10" s="343" t="s">
        <v>226</v>
      </c>
      <c r="E10" s="324">
        <v>750</v>
      </c>
      <c r="F10" s="565"/>
    </row>
    <row r="11" spans="1:6" ht="12.75" customHeight="1">
      <c r="A11" s="342" t="s">
        <v>20</v>
      </c>
      <c r="B11" s="343" t="s">
        <v>432</v>
      </c>
      <c r="C11" s="319"/>
      <c r="D11" s="52"/>
      <c r="E11" s="324"/>
      <c r="F11" s="565"/>
    </row>
    <row r="12" spans="1:6" ht="12.75" customHeight="1">
      <c r="A12" s="342" t="s">
        <v>21</v>
      </c>
      <c r="B12" s="52"/>
      <c r="C12" s="318"/>
      <c r="D12" s="52"/>
      <c r="E12" s="324"/>
      <c r="F12" s="565"/>
    </row>
    <row r="13" spans="1:6" ht="12.75" customHeight="1">
      <c r="A13" s="342" t="s">
        <v>22</v>
      </c>
      <c r="B13" s="52"/>
      <c r="C13" s="318"/>
      <c r="D13" s="52"/>
      <c r="E13" s="324"/>
      <c r="F13" s="565"/>
    </row>
    <row r="14" spans="1:6" ht="12.75" customHeight="1">
      <c r="A14" s="342" t="s">
        <v>23</v>
      </c>
      <c r="B14" s="52"/>
      <c r="C14" s="319"/>
      <c r="D14" s="52"/>
      <c r="E14" s="324"/>
      <c r="F14" s="565"/>
    </row>
    <row r="15" spans="1:6" ht="12.75">
      <c r="A15" s="342" t="s">
        <v>24</v>
      </c>
      <c r="B15" s="52"/>
      <c r="C15" s="319"/>
      <c r="D15" s="52"/>
      <c r="E15" s="324"/>
      <c r="F15" s="565"/>
    </row>
    <row r="16" spans="1:6" ht="12.75" customHeight="1" thickBot="1">
      <c r="A16" s="403" t="s">
        <v>25</v>
      </c>
      <c r="B16" s="444"/>
      <c r="C16" s="405"/>
      <c r="D16" s="404" t="s">
        <v>47</v>
      </c>
      <c r="E16" s="372"/>
      <c r="F16" s="565"/>
    </row>
    <row r="17" spans="1:6" ht="15.75" customHeight="1" thickBot="1">
      <c r="A17" s="345" t="s">
        <v>26</v>
      </c>
      <c r="B17" s="156" t="s">
        <v>464</v>
      </c>
      <c r="C17" s="321">
        <f>+C6+C8+C9+C11+C12+C13+C14+C15+C16</f>
        <v>9360</v>
      </c>
      <c r="D17" s="156" t="s">
        <v>465</v>
      </c>
      <c r="E17" s="326">
        <f>+E6+E8+E10+E11+E12+E13+E14+E15+E16</f>
        <v>66957</v>
      </c>
      <c r="F17" s="565"/>
    </row>
    <row r="18" spans="1:6" ht="12.75" customHeight="1">
      <c r="A18" s="340" t="s">
        <v>27</v>
      </c>
      <c r="B18" s="354" t="s">
        <v>244</v>
      </c>
      <c r="C18" s="361">
        <f>+C19+C20+C21+C22+C23</f>
        <v>11045</v>
      </c>
      <c r="D18" s="348" t="s">
        <v>197</v>
      </c>
      <c r="E18" s="96"/>
      <c r="F18" s="565"/>
    </row>
    <row r="19" spans="1:6" ht="12.75" customHeight="1">
      <c r="A19" s="342" t="s">
        <v>28</v>
      </c>
      <c r="B19" s="355" t="s">
        <v>233</v>
      </c>
      <c r="C19" s="98">
        <v>11045</v>
      </c>
      <c r="D19" s="348" t="s">
        <v>200</v>
      </c>
      <c r="E19" s="99"/>
      <c r="F19" s="565"/>
    </row>
    <row r="20" spans="1:6" ht="12.75" customHeight="1">
      <c r="A20" s="340" t="s">
        <v>29</v>
      </c>
      <c r="B20" s="355" t="s">
        <v>234</v>
      </c>
      <c r="C20" s="98"/>
      <c r="D20" s="348" t="s">
        <v>162</v>
      </c>
      <c r="E20" s="99"/>
      <c r="F20" s="565"/>
    </row>
    <row r="21" spans="1:6" ht="12.75" customHeight="1">
      <c r="A21" s="342" t="s">
        <v>30</v>
      </c>
      <c r="B21" s="355" t="s">
        <v>235</v>
      </c>
      <c r="C21" s="98"/>
      <c r="D21" s="348" t="s">
        <v>163</v>
      </c>
      <c r="E21" s="99"/>
      <c r="F21" s="565"/>
    </row>
    <row r="22" spans="1:6" ht="12.75" customHeight="1">
      <c r="A22" s="340" t="s">
        <v>31</v>
      </c>
      <c r="B22" s="355" t="s">
        <v>236</v>
      </c>
      <c r="C22" s="98"/>
      <c r="D22" s="347" t="s">
        <v>230</v>
      </c>
      <c r="E22" s="99"/>
      <c r="F22" s="565"/>
    </row>
    <row r="23" spans="1:6" ht="12.75" customHeight="1">
      <c r="A23" s="342" t="s">
        <v>32</v>
      </c>
      <c r="B23" s="356" t="s">
        <v>237</v>
      </c>
      <c r="C23" s="98"/>
      <c r="D23" s="348" t="s">
        <v>201</v>
      </c>
      <c r="E23" s="99"/>
      <c r="F23" s="565"/>
    </row>
    <row r="24" spans="1:6" ht="12.75" customHeight="1">
      <c r="A24" s="340" t="s">
        <v>33</v>
      </c>
      <c r="B24" s="357" t="s">
        <v>238</v>
      </c>
      <c r="C24" s="350">
        <f>+C25+C26+C27+C28+C29</f>
        <v>46552</v>
      </c>
      <c r="D24" s="358" t="s">
        <v>199</v>
      </c>
      <c r="E24" s="99"/>
      <c r="F24" s="565"/>
    </row>
    <row r="25" spans="1:6" ht="12.75" customHeight="1">
      <c r="A25" s="342" t="s">
        <v>34</v>
      </c>
      <c r="B25" s="356" t="s">
        <v>239</v>
      </c>
      <c r="C25" s="98">
        <v>46552</v>
      </c>
      <c r="D25" s="358" t="s">
        <v>436</v>
      </c>
      <c r="E25" s="99"/>
      <c r="F25" s="565"/>
    </row>
    <row r="26" spans="1:6" ht="12.75" customHeight="1">
      <c r="A26" s="340" t="s">
        <v>35</v>
      </c>
      <c r="B26" s="356" t="s">
        <v>240</v>
      </c>
      <c r="C26" s="98"/>
      <c r="D26" s="353"/>
      <c r="E26" s="99"/>
      <c r="F26" s="565"/>
    </row>
    <row r="27" spans="1:6" ht="12.75" customHeight="1">
      <c r="A27" s="342" t="s">
        <v>36</v>
      </c>
      <c r="B27" s="355" t="s">
        <v>241</v>
      </c>
      <c r="C27" s="98"/>
      <c r="D27" s="152"/>
      <c r="E27" s="99"/>
      <c r="F27" s="565"/>
    </row>
    <row r="28" spans="1:6" ht="12.75" customHeight="1">
      <c r="A28" s="340" t="s">
        <v>37</v>
      </c>
      <c r="B28" s="359" t="s">
        <v>242</v>
      </c>
      <c r="C28" s="98"/>
      <c r="D28" s="52"/>
      <c r="E28" s="99"/>
      <c r="F28" s="565"/>
    </row>
    <row r="29" spans="1:6" ht="12.75" customHeight="1" thickBot="1">
      <c r="A29" s="342" t="s">
        <v>38</v>
      </c>
      <c r="B29" s="360" t="s">
        <v>243</v>
      </c>
      <c r="C29" s="98"/>
      <c r="D29" s="152"/>
      <c r="E29" s="99"/>
      <c r="F29" s="565"/>
    </row>
    <row r="30" spans="1:6" ht="21.75" customHeight="1" thickBot="1">
      <c r="A30" s="345" t="s">
        <v>39</v>
      </c>
      <c r="B30" s="156" t="s">
        <v>433</v>
      </c>
      <c r="C30" s="321">
        <f>+C18+C24</f>
        <v>57597</v>
      </c>
      <c r="D30" s="156" t="s">
        <v>437</v>
      </c>
      <c r="E30" s="326">
        <f>SUM(E18:E29)</f>
        <v>0</v>
      </c>
      <c r="F30" s="565"/>
    </row>
    <row r="31" spans="1:6" ht="13.5" thickBot="1">
      <c r="A31" s="345" t="s">
        <v>40</v>
      </c>
      <c r="B31" s="351" t="s">
        <v>438</v>
      </c>
      <c r="C31" s="352">
        <f>+C17+C30</f>
        <v>66957</v>
      </c>
      <c r="D31" s="351" t="s">
        <v>439</v>
      </c>
      <c r="E31" s="352">
        <f>+E17+E30</f>
        <v>66957</v>
      </c>
      <c r="F31" s="565"/>
    </row>
    <row r="32" spans="1:6" ht="13.5" thickBot="1">
      <c r="A32" s="345" t="s">
        <v>41</v>
      </c>
      <c r="B32" s="351" t="s">
        <v>175</v>
      </c>
      <c r="C32" s="352">
        <f>IF(C17-E17&lt;0,E17-C17,"-")</f>
        <v>57597</v>
      </c>
      <c r="D32" s="351" t="s">
        <v>176</v>
      </c>
      <c r="E32" s="352" t="str">
        <f>IF(C17-E17&gt;0,C17-E17,"-")</f>
        <v>-</v>
      </c>
      <c r="F32" s="565"/>
    </row>
    <row r="33" spans="1:6" ht="13.5" thickBot="1">
      <c r="A33" s="345" t="s">
        <v>42</v>
      </c>
      <c r="B33" s="351" t="s">
        <v>231</v>
      </c>
      <c r="C33" s="352">
        <f>IF(C17+C18-E31&lt;0,E31-(C17+C18),"-")</f>
        <v>46552</v>
      </c>
      <c r="D33" s="351" t="s">
        <v>232</v>
      </c>
      <c r="E33" s="352" t="str">
        <f>IF(C17+C18-E31&gt;0,C17+C18-E31,"-")</f>
        <v>-</v>
      </c>
      <c r="F33" s="565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C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7" t="s">
        <v>157</v>
      </c>
      <c r="E1" s="160" t="s">
        <v>161</v>
      </c>
    </row>
    <row r="3" spans="1:5" ht="12.75">
      <c r="A3" s="166"/>
      <c r="B3" s="167"/>
      <c r="C3" s="166"/>
      <c r="D3" s="169"/>
      <c r="E3" s="167"/>
    </row>
    <row r="4" spans="1:5" ht="15.75">
      <c r="A4" s="108" t="s">
        <v>440</v>
      </c>
      <c r="B4" s="168"/>
      <c r="C4" s="176"/>
      <c r="D4" s="169"/>
      <c r="E4" s="167"/>
    </row>
    <row r="5" spans="1:5" ht="12.75">
      <c r="A5" s="166"/>
      <c r="B5" s="167"/>
      <c r="C5" s="166"/>
      <c r="D5" s="169"/>
      <c r="E5" s="167"/>
    </row>
    <row r="6" spans="1:5" ht="12.75">
      <c r="A6" s="166" t="s">
        <v>442</v>
      </c>
      <c r="B6" s="167">
        <f>+'1.1.sz.mell.'!C60</f>
        <v>45672</v>
      </c>
      <c r="C6" s="166" t="s">
        <v>443</v>
      </c>
      <c r="D6" s="169">
        <f>+'2.1.sz.mell  '!C18+'2.2.sz.mell  '!C17</f>
        <v>45672</v>
      </c>
      <c r="E6" s="167">
        <f aca="true" t="shared" si="0" ref="E6:E15">+B6-D6</f>
        <v>0</v>
      </c>
    </row>
    <row r="7" spans="1:5" ht="12.75">
      <c r="A7" s="166" t="s">
        <v>444</v>
      </c>
      <c r="B7" s="167">
        <f>+'1.1.sz.mell.'!C83</f>
        <v>57597</v>
      </c>
      <c r="C7" s="166" t="s">
        <v>445</v>
      </c>
      <c r="D7" s="169">
        <f>+'2.1.sz.mell  '!C27+'2.2.sz.mell  '!C30</f>
        <v>57597</v>
      </c>
      <c r="E7" s="167">
        <f t="shared" si="0"/>
        <v>0</v>
      </c>
    </row>
    <row r="8" spans="1:5" ht="12.75">
      <c r="A8" s="166" t="s">
        <v>446</v>
      </c>
      <c r="B8" s="167">
        <f>+'1.1.sz.mell.'!C84</f>
        <v>103269</v>
      </c>
      <c r="C8" s="166" t="s">
        <v>447</v>
      </c>
      <c r="D8" s="169">
        <f>+'2.1.sz.mell  '!C28+'2.2.sz.mell  '!C31</f>
        <v>103269</v>
      </c>
      <c r="E8" s="167">
        <f t="shared" si="0"/>
        <v>0</v>
      </c>
    </row>
    <row r="9" spans="1:5" ht="12.75">
      <c r="A9" s="166"/>
      <c r="B9" s="167"/>
      <c r="C9" s="166"/>
      <c r="D9" s="169"/>
      <c r="E9" s="167"/>
    </row>
    <row r="10" spans="1:5" ht="12.75">
      <c r="A10" s="166"/>
      <c r="B10" s="167"/>
      <c r="C10" s="166"/>
      <c r="D10" s="169"/>
      <c r="E10" s="167"/>
    </row>
    <row r="11" spans="1:5" ht="15.75">
      <c r="A11" s="108" t="s">
        <v>441</v>
      </c>
      <c r="B11" s="168"/>
      <c r="C11" s="176"/>
      <c r="D11" s="169"/>
      <c r="E11" s="167"/>
    </row>
    <row r="12" spans="1:5" ht="12.75">
      <c r="A12" s="166"/>
      <c r="B12" s="167"/>
      <c r="C12" s="166"/>
      <c r="D12" s="169"/>
      <c r="E12" s="167"/>
    </row>
    <row r="13" spans="1:5" ht="12.75">
      <c r="A13" s="166" t="s">
        <v>451</v>
      </c>
      <c r="B13" s="167">
        <f>+'1.1.sz.mell.'!C123</f>
        <v>103269</v>
      </c>
      <c r="C13" s="166" t="s">
        <v>450</v>
      </c>
      <c r="D13" s="169">
        <f>+'2.1.sz.mell  '!E18+'2.2.sz.mell  '!E17</f>
        <v>103269</v>
      </c>
      <c r="E13" s="167">
        <f t="shared" si="0"/>
        <v>0</v>
      </c>
    </row>
    <row r="14" spans="1:5" ht="12.75">
      <c r="A14" s="166" t="s">
        <v>251</v>
      </c>
      <c r="B14" s="167">
        <f>+'1.1.sz.mell.'!C143</f>
        <v>0</v>
      </c>
      <c r="C14" s="166" t="s">
        <v>449</v>
      </c>
      <c r="D14" s="169">
        <f>+'2.1.sz.mell  '!E27+'2.2.sz.mell  '!E30</f>
        <v>0</v>
      </c>
      <c r="E14" s="167">
        <f t="shared" si="0"/>
        <v>0</v>
      </c>
    </row>
    <row r="15" spans="1:5" ht="12.75">
      <c r="A15" s="166" t="s">
        <v>452</v>
      </c>
      <c r="B15" s="167">
        <f>+'1.1.sz.mell.'!C144</f>
        <v>103269</v>
      </c>
      <c r="C15" s="166" t="s">
        <v>448</v>
      </c>
      <c r="D15" s="169">
        <f>+'2.1.sz.mell  '!E28+'2.2.sz.mell  '!E31</f>
        <v>103269</v>
      </c>
      <c r="E15" s="167">
        <f t="shared" si="0"/>
        <v>0</v>
      </c>
    </row>
    <row r="16" spans="1:5" ht="12.75">
      <c r="A16" s="158"/>
      <c r="B16" s="158"/>
      <c r="C16" s="166"/>
      <c r="D16" s="169"/>
      <c r="E16" s="159"/>
    </row>
    <row r="17" spans="1:5" ht="12.75">
      <c r="A17" s="158"/>
      <c r="B17" s="158"/>
      <c r="C17" s="158"/>
      <c r="D17" s="158"/>
      <c r="E17" s="158"/>
    </row>
    <row r="18" spans="1:5" ht="12.75">
      <c r="A18" s="158"/>
      <c r="B18" s="158"/>
      <c r="C18" s="158"/>
      <c r="D18" s="158"/>
      <c r="E18" s="158"/>
    </row>
    <row r="19" spans="1:5" ht="12.75">
      <c r="A19" s="158"/>
      <c r="B19" s="158"/>
      <c r="C19" s="158"/>
      <c r="D19" s="158"/>
      <c r="E19" s="158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A1" sqref="A1:F1"/>
    </sheetView>
  </sheetViews>
  <sheetFormatPr defaultColWidth="9.00390625" defaultRowHeight="12.75"/>
  <cols>
    <col min="1" max="1" width="5.625" style="179" customWidth="1"/>
    <col min="2" max="2" width="35.625" style="179" customWidth="1"/>
    <col min="3" max="6" width="14.00390625" style="179" customWidth="1"/>
    <col min="7" max="16384" width="9.375" style="179" customWidth="1"/>
  </cols>
  <sheetData>
    <row r="1" spans="1:6" ht="33" customHeight="1">
      <c r="A1" s="569" t="s">
        <v>503</v>
      </c>
      <c r="B1" s="569"/>
      <c r="C1" s="569"/>
      <c r="D1" s="569"/>
      <c r="E1" s="569"/>
      <c r="F1" s="569"/>
    </row>
    <row r="2" spans="1:7" ht="15.75" customHeight="1" thickBot="1">
      <c r="A2" s="180"/>
      <c r="B2" s="180"/>
      <c r="C2" s="570"/>
      <c r="D2" s="570"/>
      <c r="E2" s="577" t="s">
        <v>52</v>
      </c>
      <c r="F2" s="577"/>
      <c r="G2" s="187"/>
    </row>
    <row r="3" spans="1:6" ht="63" customHeight="1">
      <c r="A3" s="573" t="s">
        <v>13</v>
      </c>
      <c r="B3" s="575" t="s">
        <v>204</v>
      </c>
      <c r="C3" s="575" t="s">
        <v>252</v>
      </c>
      <c r="D3" s="575"/>
      <c r="E3" s="575"/>
      <c r="F3" s="571" t="s">
        <v>247</v>
      </c>
    </row>
    <row r="4" spans="1:6" ht="15.75" thickBot="1">
      <c r="A4" s="574"/>
      <c r="B4" s="576"/>
      <c r="C4" s="182" t="s">
        <v>245</v>
      </c>
      <c r="D4" s="182" t="s">
        <v>246</v>
      </c>
      <c r="E4" s="182" t="s">
        <v>453</v>
      </c>
      <c r="F4" s="572"/>
    </row>
    <row r="5" spans="1:6" ht="15.75" thickBot="1">
      <c r="A5" s="184">
        <v>1</v>
      </c>
      <c r="B5" s="185">
        <v>2</v>
      </c>
      <c r="C5" s="185">
        <v>3</v>
      </c>
      <c r="D5" s="185">
        <v>4</v>
      </c>
      <c r="E5" s="185">
        <v>5</v>
      </c>
      <c r="F5" s="186">
        <v>6</v>
      </c>
    </row>
    <row r="6" spans="1:6" ht="15">
      <c r="A6" s="183" t="s">
        <v>15</v>
      </c>
      <c r="B6" s="194" t="s">
        <v>488</v>
      </c>
      <c r="C6" s="195">
        <v>1500</v>
      </c>
      <c r="D6" s="195">
        <v>750</v>
      </c>
      <c r="E6" s="195"/>
      <c r="F6" s="190">
        <f>SUM(C6:E6)</f>
        <v>2250</v>
      </c>
    </row>
    <row r="7" spans="1:6" ht="15">
      <c r="A7" s="181" t="s">
        <v>16</v>
      </c>
      <c r="B7" s="196"/>
      <c r="C7" s="197"/>
      <c r="D7" s="197"/>
      <c r="E7" s="197"/>
      <c r="F7" s="191">
        <f>SUM(C7:E7)</f>
        <v>0</v>
      </c>
    </row>
    <row r="8" spans="1:6" ht="15">
      <c r="A8" s="181" t="s">
        <v>17</v>
      </c>
      <c r="B8" s="196"/>
      <c r="C8" s="197"/>
      <c r="D8" s="197"/>
      <c r="E8" s="197"/>
      <c r="F8" s="191">
        <f>SUM(C8:E8)</f>
        <v>0</v>
      </c>
    </row>
    <row r="9" spans="1:6" ht="15">
      <c r="A9" s="181" t="s">
        <v>18</v>
      </c>
      <c r="B9" s="196"/>
      <c r="C9" s="197"/>
      <c r="D9" s="197"/>
      <c r="E9" s="197"/>
      <c r="F9" s="191">
        <f>SUM(C9:E9)</f>
        <v>0</v>
      </c>
    </row>
    <row r="10" spans="1:6" ht="15.75" thickBot="1">
      <c r="A10" s="188" t="s">
        <v>19</v>
      </c>
      <c r="B10" s="198"/>
      <c r="C10" s="199"/>
      <c r="D10" s="199"/>
      <c r="E10" s="199"/>
      <c r="F10" s="191">
        <f>SUM(C10:E10)</f>
        <v>0</v>
      </c>
    </row>
    <row r="11" spans="1:6" s="477" customFormat="1" ht="15" thickBot="1">
      <c r="A11" s="474" t="s">
        <v>20</v>
      </c>
      <c r="B11" s="189" t="s">
        <v>206</v>
      </c>
      <c r="C11" s="475">
        <f>SUM(C6:C10)</f>
        <v>1500</v>
      </c>
      <c r="D11" s="475">
        <f>SUM(D6:D10)</f>
        <v>750</v>
      </c>
      <c r="E11" s="475">
        <f>SUM(E6:E10)</f>
        <v>0</v>
      </c>
      <c r="F11" s="476">
        <f>SUM(F6:F10)</f>
        <v>2250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1/2014. (I.28.)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BeckÉva</cp:lastModifiedBy>
  <cp:lastPrinted>2014-01-23T10:15:44Z</cp:lastPrinted>
  <dcterms:created xsi:type="dcterms:W3CDTF">1999-10-30T10:30:45Z</dcterms:created>
  <dcterms:modified xsi:type="dcterms:W3CDTF">2014-01-29T10:08:20Z</dcterms:modified>
  <cp:category/>
  <cp:version/>
  <cp:contentType/>
  <cp:contentStatus/>
</cp:coreProperties>
</file>